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zenkad\Desktop\za veb, siječanj 21\"/>
    </mc:Choice>
  </mc:AlternateContent>
  <xr:revisionPtr revIDLastSave="0" documentId="8_{70A21205-E589-418C-8F80-4F4135D879A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atrogasci" sheetId="1" r:id="rId1"/>
  </sheets>
  <definedNames>
    <definedName name="_xlnm.Print_Titles" localSheetId="0">vatrogasci!$20:$22</definedName>
    <definedName name="_xlnm.Print_Area" localSheetId="0">vatrogasci!$A$1:$H$131</definedName>
  </definedNames>
  <calcPr calcId="181029" iterate="1" iterateCount="1"/>
</workbook>
</file>

<file path=xl/calcChain.xml><?xml version="1.0" encoding="utf-8"?>
<calcChain xmlns="http://schemas.openxmlformats.org/spreadsheetml/2006/main">
  <c r="G110" i="1" l="1"/>
  <c r="G108" i="1"/>
  <c r="G99" i="1"/>
  <c r="G92" i="1"/>
  <c r="G88" i="1"/>
  <c r="G85" i="1"/>
  <c r="G83" i="1"/>
  <c r="G80" i="1"/>
  <c r="G76" i="1"/>
  <c r="G73" i="1"/>
  <c r="G67" i="1"/>
  <c r="G59" i="1"/>
  <c r="G50" i="1"/>
  <c r="G43" i="1"/>
  <c r="G40" i="1"/>
  <c r="G37" i="1"/>
  <c r="G33" i="1"/>
  <c r="G30" i="1"/>
  <c r="F110" i="1"/>
  <c r="F108" i="1"/>
  <c r="F99" i="1"/>
  <c r="F92" i="1"/>
  <c r="F88" i="1"/>
  <c r="F85" i="1"/>
  <c r="F83" i="1"/>
  <c r="F80" i="1"/>
  <c r="F76" i="1"/>
  <c r="F73" i="1"/>
  <c r="F67" i="1"/>
  <c r="F59" i="1"/>
  <c r="F50" i="1"/>
  <c r="F43" i="1"/>
  <c r="F40" i="1"/>
  <c r="F37" i="1"/>
  <c r="F33" i="1"/>
  <c r="F30" i="1"/>
  <c r="H32" i="1"/>
  <c r="H34" i="1"/>
  <c r="H33" i="1" s="1"/>
  <c r="H38" i="1"/>
  <c r="H39" i="1"/>
  <c r="H41" i="1"/>
  <c r="H42" i="1"/>
  <c r="H44" i="1"/>
  <c r="H45" i="1"/>
  <c r="H46" i="1"/>
  <c r="H47" i="1"/>
  <c r="H48" i="1"/>
  <c r="H49" i="1"/>
  <c r="H51" i="1"/>
  <c r="H52" i="1"/>
  <c r="H53" i="1"/>
  <c r="H54" i="1"/>
  <c r="H55" i="1"/>
  <c r="H56" i="1"/>
  <c r="H57" i="1"/>
  <c r="H58" i="1"/>
  <c r="H60" i="1"/>
  <c r="H61" i="1"/>
  <c r="H62" i="1"/>
  <c r="H63" i="1"/>
  <c r="H64" i="1"/>
  <c r="H68" i="1"/>
  <c r="H69" i="1"/>
  <c r="H70" i="1"/>
  <c r="H72" i="1"/>
  <c r="H74" i="1"/>
  <c r="H75" i="1"/>
  <c r="H77" i="1"/>
  <c r="H76" i="1" s="1"/>
  <c r="H81" i="1"/>
  <c r="H82" i="1"/>
  <c r="H84" i="1"/>
  <c r="H83" i="1" s="1"/>
  <c r="H86" i="1"/>
  <c r="H87" i="1"/>
  <c r="H89" i="1"/>
  <c r="H90" i="1"/>
  <c r="H91" i="1"/>
  <c r="H93" i="1"/>
  <c r="H94" i="1"/>
  <c r="H95" i="1"/>
  <c r="H96" i="1"/>
  <c r="H97" i="1"/>
  <c r="H98" i="1"/>
  <c r="H100" i="1"/>
  <c r="H101" i="1"/>
  <c r="H102" i="1"/>
  <c r="H103" i="1"/>
  <c r="H104" i="1"/>
  <c r="H105" i="1"/>
  <c r="H107" i="1"/>
  <c r="H109" i="1"/>
  <c r="H108" i="1" s="1"/>
  <c r="H111" i="1"/>
  <c r="H112" i="1"/>
  <c r="H31" i="1"/>
  <c r="H99" i="1" l="1"/>
  <c r="H67" i="1"/>
  <c r="F79" i="1"/>
  <c r="F26" i="1"/>
  <c r="H110" i="1"/>
  <c r="H92" i="1"/>
  <c r="H88" i="1"/>
  <c r="H85" i="1"/>
  <c r="H80" i="1"/>
  <c r="H73" i="1"/>
  <c r="H59" i="1"/>
  <c r="H50" i="1"/>
  <c r="H43" i="1"/>
  <c r="H40" i="1"/>
  <c r="H37" i="1"/>
  <c r="H30" i="1"/>
  <c r="G66" i="1"/>
  <c r="G79" i="1"/>
  <c r="H26" i="1"/>
  <c r="G26" i="1"/>
  <c r="G29" i="1"/>
  <c r="F66" i="1"/>
  <c r="F29" i="1"/>
  <c r="H66" i="1" l="1"/>
  <c r="H79" i="1"/>
  <c r="G28" i="1"/>
  <c r="G25" i="1" s="1"/>
  <c r="G24" i="1" s="1"/>
  <c r="H29" i="1"/>
  <c r="F28" i="1"/>
  <c r="F25" i="1" s="1"/>
  <c r="F24" i="1" s="1"/>
  <c r="H28" i="1" l="1"/>
  <c r="H25" i="1" s="1"/>
  <c r="H24" i="1" s="1"/>
  <c r="H116" i="1" s="1"/>
  <c r="H117" i="1" s="1"/>
  <c r="H119" i="1" s="1"/>
  <c r="H120" i="1" s="1"/>
  <c r="G116" i="1"/>
  <c r="G117" i="1" s="1"/>
  <c r="G119" i="1"/>
  <c r="G120" i="1" s="1"/>
  <c r="F116" i="1"/>
  <c r="F117" i="1" s="1"/>
  <c r="F119" i="1"/>
  <c r="F120" i="1" l="1"/>
</calcChain>
</file>

<file path=xl/sharedStrings.xml><?xml version="1.0" encoding="utf-8"?>
<sst xmlns="http://schemas.openxmlformats.org/spreadsheetml/2006/main" count="314" uniqueCount="192">
  <si>
    <t>REPUBLIKA HRVATSKA</t>
  </si>
  <si>
    <t>GRAD ZAGREB</t>
  </si>
  <si>
    <t>URED ZA UPRAVLJANJE U</t>
  </si>
  <si>
    <t>HITNIM SITUACIJAMA</t>
  </si>
  <si>
    <t>GLAVA 02: JAVNA VATROGASNA POSTROJBA</t>
  </si>
  <si>
    <t>FINANCIJSKI PLAN</t>
  </si>
  <si>
    <t>JAVNA VATROGASNA POSTROJBA</t>
  </si>
  <si>
    <t>R.</t>
  </si>
  <si>
    <t>Funk.</t>
  </si>
  <si>
    <t>Izvori</t>
  </si>
  <si>
    <t>br.</t>
  </si>
  <si>
    <t>ŠIFRA</t>
  </si>
  <si>
    <t>NAZIV</t>
  </si>
  <si>
    <t>klas.</t>
  </si>
  <si>
    <t>financ.</t>
  </si>
  <si>
    <t>Povećanje - smanjenje</t>
  </si>
  <si>
    <t>1</t>
  </si>
  <si>
    <t>2</t>
  </si>
  <si>
    <t>3</t>
  </si>
  <si>
    <t>4</t>
  </si>
  <si>
    <t>5</t>
  </si>
  <si>
    <t>6</t>
  </si>
  <si>
    <t>671</t>
  </si>
  <si>
    <t>PRIHODI IZ PRORAČUNA ZA FINANCIRANJE REDOVNE DJELATNOSTI KORISNIKA PRORAČUNA</t>
  </si>
  <si>
    <t>6711</t>
  </si>
  <si>
    <t>Prihodi za financiranje rashoda poslovanja</t>
  </si>
  <si>
    <t>6712</t>
  </si>
  <si>
    <t>Prihodi za financiranje rashoda za nabavu nefinancijske imovine</t>
  </si>
  <si>
    <t>311</t>
  </si>
  <si>
    <t>3111</t>
  </si>
  <si>
    <t>Plaće za redovan rad</t>
  </si>
  <si>
    <t>0320</t>
  </si>
  <si>
    <t>3114</t>
  </si>
  <si>
    <t>Plaće za posebne uvjete rada</t>
  </si>
  <si>
    <t>Ostali rashodi za zaposlene</t>
  </si>
  <si>
    <t>3121</t>
  </si>
  <si>
    <t>313</t>
  </si>
  <si>
    <t>Doprinosi na plaće</t>
  </si>
  <si>
    <t>3131</t>
  </si>
  <si>
    <t>44</t>
  </si>
  <si>
    <t>3132</t>
  </si>
  <si>
    <t>45</t>
  </si>
  <si>
    <t>321</t>
  </si>
  <si>
    <t>Naknade troškova zaposlenima</t>
  </si>
  <si>
    <t>46</t>
  </si>
  <si>
    <t>3212</t>
  </si>
  <si>
    <t>47</t>
  </si>
  <si>
    <t>3213</t>
  </si>
  <si>
    <t>Stručno usavršavanje zaposlenika</t>
  </si>
  <si>
    <t>322</t>
  </si>
  <si>
    <t>Rashodi za materijal i energiju</t>
  </si>
  <si>
    <t>48</t>
  </si>
  <si>
    <t>3221</t>
  </si>
  <si>
    <t>Uredski materijal i ostali materijalni rashodi</t>
  </si>
  <si>
    <t>49</t>
  </si>
  <si>
    <t>3222</t>
  </si>
  <si>
    <t>Materijal i sirovine</t>
  </si>
  <si>
    <t>50</t>
  </si>
  <si>
    <t>3223</t>
  </si>
  <si>
    <t>Energija</t>
  </si>
  <si>
    <t>51</t>
  </si>
  <si>
    <t>3224</t>
  </si>
  <si>
    <t>Materijal i dijelovi za tekuće i investicijsko održavanje</t>
  </si>
  <si>
    <t>52</t>
  </si>
  <si>
    <t>3225</t>
  </si>
  <si>
    <t>53</t>
  </si>
  <si>
    <t>3227</t>
  </si>
  <si>
    <t>Službena, radna i zaštitna odjeća i obuća</t>
  </si>
  <si>
    <t>323</t>
  </si>
  <si>
    <t>Rashodi za usluge</t>
  </si>
  <si>
    <t>54</t>
  </si>
  <si>
    <t>3231</t>
  </si>
  <si>
    <t>Usluge telefona, pošte i prijevoza</t>
  </si>
  <si>
    <t>55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</si>
  <si>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</si>
  <si>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</si>
  <si>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</si>
  <si>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</si>
  <si>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</si>
  <si>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</si>
  <si>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</si>
  <si>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</si>
  <si>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</si>
  <si>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</si>
  <si>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</si>
  <si>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</si>
  <si>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</si>
  <si>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</si>
  <si>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</si>
  <si>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</si>
  <si>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</si>
  <si>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</si>
  <si>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</si>
  <si>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</si>
  <si>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</si>
  <si>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</si>
  <si>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</si>
  <si>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Aktivnost A100002. OPREMANJE JAVNE VATROGASNE POSTROJBE</t>
  </si>
  <si>
    <t>422</t>
  </si>
  <si>
    <t>Postrojenja i oprema</t>
  </si>
  <si>
    <t>4221</t>
  </si>
  <si>
    <t>Uredska oprema i namještaj</t>
  </si>
  <si>
    <t>4222</t>
  </si>
  <si>
    <t>Komunikacijska oprema</t>
  </si>
  <si>
    <t>11</t>
  </si>
  <si>
    <t>4223</t>
  </si>
  <si>
    <t>Oprema za održavanje i zaštitu</t>
  </si>
  <si>
    <t>Nematerijalna proizvedena imovina</t>
  </si>
  <si>
    <t>4262</t>
  </si>
  <si>
    <t>3211</t>
  </si>
  <si>
    <t>Službena putovanja</t>
  </si>
  <si>
    <t>Sitni inventar i auto gume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</si>
  <si>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</si>
  <si>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</si>
  <si>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</si>
  <si>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</si>
  <si>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</si>
  <si>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</si>
  <si>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Šifrarnik:</t>
  </si>
  <si>
    <t>Opći prihodi i primici</t>
  </si>
  <si>
    <t>UKUPNO</t>
  </si>
  <si>
    <t>Usluge protupožarne zaštite</t>
  </si>
  <si>
    <t>Pavle Kalinić</t>
  </si>
  <si>
    <t>4225</t>
  </si>
  <si>
    <t>Instrumenti, uređaji i strojevi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</si>
  <si>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</si>
  <si>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</si>
  <si>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</si>
  <si>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</si>
  <si>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</si>
  <si>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</si>
  <si>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</si>
  <si>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</si>
  <si>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</si>
  <si>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</si>
  <si>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</si>
  <si>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</si>
  <si>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</si>
  <si>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</si>
  <si>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</si>
  <si>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</si>
  <si>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</si>
  <si>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</si>
  <si>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</si>
  <si>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</si>
  <si>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</si>
  <si>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</si>
  <si>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</si>
  <si>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</si>
  <si>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</si>
  <si>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43</t>
  </si>
  <si>
    <t xml:space="preserve">Program 1001. JAVNA VATROGASNA POSTROJBA GRADA ZAGREBA </t>
  </si>
  <si>
    <t>Aktivnost A100001. REDOVNA DJELATNOST JAVNE VATROGASNE POSTROJBE</t>
  </si>
  <si>
    <t>Doprinosi za mirovinsko osiguranje</t>
  </si>
  <si>
    <t>Doprinosi za obvezno zdravstveno osiguranje</t>
  </si>
  <si>
    <t xml:space="preserve">Naknade za prijevoz, za rad na terenu i odvojeni život </t>
  </si>
  <si>
    <t xml:space="preserve">Usluge tekućeg i investicijskog održavanja </t>
  </si>
  <si>
    <t>33</t>
  </si>
  <si>
    <t>Ulaganja u računalne programe</t>
  </si>
  <si>
    <t>Aktivnost A100003. JAVNA VATROGASNA POSTROJBA - DECENTRALIZIRANE FUNKCIJE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</si>
  <si>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</si>
  <si>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</si>
  <si>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</si>
  <si>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</si>
  <si>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</si>
  <si>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</si>
  <si>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</si>
  <si>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</si>
  <si>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</si>
  <si>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Usluge telefona,pošte i prijevoza</t>
  </si>
  <si>
    <t>56</t>
  </si>
  <si>
    <t>57</t>
  </si>
  <si>
    <t>Plaće (Bruto)</t>
  </si>
  <si>
    <t>4231</t>
  </si>
  <si>
    <t>Prijevozna sredstva u cestovnom prometu</t>
  </si>
  <si>
    <t>Prijevozna sredstva</t>
  </si>
  <si>
    <t>PROČELNIK</t>
  </si>
  <si>
    <t>312</t>
  </si>
  <si>
    <t>423</t>
  </si>
  <si>
    <t>426</t>
  </si>
  <si>
    <t>PREMA PRORAČUNU GRADA ZAGREBA ZA 2020. GODINU</t>
  </si>
  <si>
    <t>(objavljenog u Službenom glasniku Grada Zagreba br. 24 od 17. prosinca 2019.)</t>
  </si>
  <si>
    <t>Naknade za rad predstavničkih i izvršnih tijela, povjerenstava i sl.</t>
  </si>
  <si>
    <t>4233</t>
  </si>
  <si>
    <t>Prijevozna sredstva u pomorskom i riječnom prometu</t>
  </si>
  <si>
    <t>Plan 2020.</t>
  </si>
  <si>
    <t>Novi plan 2020.</t>
  </si>
  <si>
    <t>I IZMJENA</t>
  </si>
  <si>
    <t>IZMJENA I DOPUNA SREDSTAVA PLANIRANIH U PRORAČUNU GRADA ZAGREBA</t>
  </si>
  <si>
    <t>Klasa:400-02/20-01/1</t>
  </si>
  <si>
    <t>Urbroj:251-366-100-20-1</t>
  </si>
  <si>
    <t>Zagreb,10.06.2020.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</si>
</sst>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;0.00"/>
    <numFmt numFmtId="165" formatCode="* #,##0.00;\(#,##0.00\);0.00"/>
    <numFmt numFmtId="166" formatCode="General_)"/>
  </numFmts>
  <fonts count="3" x14ac:knownFonts="1"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40" fontId="0" fillId="0" borderId="0"/>
  </cellStyleXfs>
  <cellXfs count="93">
    <xf numFmtId="40" fontId="0" fillId="0" borderId="0" xfId="0"/>
    <xf numFmtId="40" fontId="1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quotePrefix="1" applyNumberFormat="1" applyFont="1" applyAlignment="1">
      <alignment vertical="center"/>
    </xf>
    <xf numFmtId="40" fontId="2" fillId="0" borderId="0" xfId="0" applyFont="1" applyAlignment="1">
      <alignment horizontal="center" vertical="center"/>
    </xf>
    <xf numFmtId="40" fontId="1" fillId="0" borderId="0" xfId="0" applyFont="1" applyFill="1" applyAlignment="1">
      <alignment vertical="center"/>
    </xf>
    <xf numFmtId="4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vertical="center"/>
    </xf>
    <xf numFmtId="40" fontId="1" fillId="0" borderId="3" xfId="0" quotePrefix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40" fontId="1" fillId="0" borderId="0" xfId="0" quotePrefix="1" applyFont="1" applyBorder="1" applyAlignment="1">
      <alignment horizontal="center" vertical="center"/>
    </xf>
    <xf numFmtId="49" fontId="1" fillId="0" borderId="0" xfId="0" quotePrefix="1" applyNumberFormat="1" applyFont="1" applyBorder="1" applyAlignment="1">
      <alignment horizontal="center" vertical="center"/>
    </xf>
    <xf numFmtId="164" fontId="1" fillId="0" borderId="0" xfId="0" quotePrefix="1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0" fontId="2" fillId="0" borderId="0" xfId="0" applyFont="1" applyBorder="1" applyAlignment="1">
      <alignment vertical="center" wrapText="1"/>
    </xf>
    <xf numFmtId="164" fontId="2" fillId="0" borderId="0" xfId="0" quotePrefix="1" applyNumberFormat="1" applyFont="1" applyBorder="1" applyAlignment="1">
      <alignment vertical="center" wrapText="1"/>
    </xf>
    <xf numFmtId="40" fontId="2" fillId="0" borderId="0" xfId="0" applyFont="1" applyAlignment="1">
      <alignment vertical="center" wrapText="1"/>
    </xf>
    <xf numFmtId="49" fontId="2" fillId="0" borderId="0" xfId="0" quotePrefix="1" applyNumberFormat="1" applyFont="1" applyBorder="1" applyAlignment="1">
      <alignment vertical="center" wrapText="1"/>
    </xf>
    <xf numFmtId="49" fontId="1" fillId="0" borderId="0" xfId="0" quotePrefix="1" applyNumberFormat="1" applyFont="1" applyBorder="1" applyAlignment="1">
      <alignment vertical="center"/>
    </xf>
    <xf numFmtId="40" fontId="1" fillId="0" borderId="0" xfId="0" applyFont="1" applyBorder="1" applyAlignment="1">
      <alignment vertical="center"/>
    </xf>
    <xf numFmtId="164" fontId="1" fillId="0" borderId="0" xfId="0" quotePrefix="1" applyNumberFormat="1" applyFont="1" applyBorder="1" applyAlignment="1">
      <alignment vertical="center"/>
    </xf>
    <xf numFmtId="49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49" fontId="1" fillId="0" borderId="4" xfId="0" quotePrefix="1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40" fontId="1" fillId="0" borderId="4" xfId="0" applyFont="1" applyBorder="1" applyAlignment="1">
      <alignment vertical="center"/>
    </xf>
    <xf numFmtId="4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49" fontId="1" fillId="0" borderId="0" xfId="0" quotePrefix="1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0" fontId="1" fillId="0" borderId="0" xfId="0" applyFont="1" applyAlignment="1">
      <alignment horizontal="right" vertical="center"/>
    </xf>
    <xf numFmtId="164" fontId="1" fillId="0" borderId="0" xfId="0" quotePrefix="1" applyNumberFormat="1" applyFont="1" applyAlignment="1">
      <alignment horizontal="left" vertical="center"/>
    </xf>
    <xf numFmtId="49" fontId="1" fillId="0" borderId="0" xfId="0" applyNumberFormat="1" applyFont="1" applyFill="1" applyBorder="1" applyAlignment="1"/>
    <xf numFmtId="40" fontId="1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 applyProtection="1">
      <alignment horizontal="left" wrapText="1"/>
    </xf>
    <xf numFmtId="49" fontId="1" fillId="0" borderId="0" xfId="0" applyNumberFormat="1" applyFont="1" applyFill="1" applyBorder="1" applyAlignment="1" applyProtection="1">
      <alignment horizontal="left" wrapText="1"/>
    </xf>
    <xf numFmtId="166" fontId="1" fillId="0" borderId="0" xfId="0" applyNumberFormat="1" applyFont="1" applyFill="1" applyBorder="1" applyAlignment="1" applyProtection="1">
      <alignment horizontal="center" wrapText="1"/>
    </xf>
    <xf numFmtId="4" fontId="1" fillId="0" borderId="0" xfId="0" applyNumberFormat="1" applyFont="1" applyFill="1" applyBorder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left" wrapText="1"/>
    </xf>
    <xf numFmtId="166" fontId="2" fillId="0" borderId="0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Fill="1" applyBorder="1"/>
    <xf numFmtId="49" fontId="1" fillId="0" borderId="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166" fontId="1" fillId="0" borderId="0" xfId="0" quotePrefix="1" applyNumberFormat="1" applyFont="1" applyFill="1" applyBorder="1" applyAlignment="1" applyProtection="1">
      <alignment horizontal="left" wrapText="1"/>
    </xf>
    <xf numFmtId="49" fontId="1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quotePrefix="1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left"/>
    </xf>
    <xf numFmtId="40" fontId="2" fillId="0" borderId="0" xfId="0" applyFont="1" applyFill="1" applyBorder="1"/>
    <xf numFmtId="49" fontId="2" fillId="0" borderId="0" xfId="0" applyNumberFormat="1" applyFont="1" applyFill="1" applyBorder="1"/>
    <xf numFmtId="40" fontId="2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166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166" fontId="1" fillId="0" borderId="0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>
      <alignment vertical="center"/>
    </xf>
    <xf numFmtId="40" fontId="1" fillId="0" borderId="0" xfId="0" applyFont="1" applyAlignment="1"/>
    <xf numFmtId="40" fontId="2" fillId="0" borderId="0" xfId="0" applyFont="1" applyAlignment="1">
      <alignment horizontal="center"/>
    </xf>
    <xf numFmtId="4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wrapText="1"/>
    </xf>
    <xf numFmtId="40" fontId="1" fillId="0" borderId="0" xfId="0" applyFont="1" applyFill="1" applyBorder="1" applyAlignment="1"/>
    <xf numFmtId="40" fontId="2" fillId="0" borderId="0" xfId="0" applyFont="1" applyAlignment="1">
      <alignment horizontal="center" vertical="center"/>
    </xf>
    <xf numFmtId="4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0" fontId="1" fillId="0" borderId="1" xfId="0" applyFont="1" applyBorder="1" applyAlignment="1">
      <alignment horizontal="center" vertical="center"/>
    </xf>
    <xf numFmtId="40" fontId="1" fillId="0" borderId="2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0"/>
  <sheetViews>
    <sheetView tabSelected="1" topLeftCell="A85" workbookViewId="0">
      <selection activeCell="A10" sqref="A10:H10"/>
    </sheetView>
  </sheetViews>
  <sheetFormatPr defaultColWidth="9.28515625" defaultRowHeight="14.25" x14ac:dyDescent="0.2"/>
  <cols>
    <col min="1" max="1" width="5.7109375" style="7" customWidth="1"/>
    <col min="2" max="2" width="8.7109375" style="2" customWidth="1"/>
    <col min="3" max="3" width="52.85546875" style="6" customWidth="1"/>
    <col min="4" max="5" width="6.7109375" style="7" customWidth="1"/>
    <col min="6" max="6" width="22.42578125" style="5" customWidth="1"/>
    <col min="7" max="7" width="20.140625" style="5" customWidth="1"/>
    <col min="8" max="8" width="20.7109375" style="5" customWidth="1"/>
    <col min="9" max="16384" width="9.28515625" style="6"/>
  </cols>
  <sheetData>
    <row r="1" spans="1:8" ht="15" x14ac:dyDescent="0.2">
      <c r="A1" s="2" t="s">
        <v>0</v>
      </c>
      <c r="C1" s="3"/>
      <c r="D1" s="4"/>
      <c r="E1" s="4"/>
    </row>
    <row r="2" spans="1:8" x14ac:dyDescent="0.2">
      <c r="A2" s="2" t="s">
        <v>1</v>
      </c>
    </row>
    <row r="3" spans="1:8" x14ac:dyDescent="0.2">
      <c r="A3" s="2" t="s">
        <v>2</v>
      </c>
    </row>
    <row r="4" spans="1:8" x14ac:dyDescent="0.2">
      <c r="A4" s="2" t="s">
        <v>3</v>
      </c>
    </row>
    <row r="5" spans="1:8" x14ac:dyDescent="0.2">
      <c r="A5" s="2" t="s">
        <v>4</v>
      </c>
    </row>
    <row r="6" spans="1:8" x14ac:dyDescent="0.2">
      <c r="A6" s="2" t="s">
        <v>189</v>
      </c>
    </row>
    <row r="7" spans="1:8" x14ac:dyDescent="0.2">
      <c r="A7" s="2" t="s">
        <v>190</v>
      </c>
    </row>
    <row r="8" spans="1:8" x14ac:dyDescent="0.2">
      <c r="A8" s="8" t="s">
        <v>191</v>
      </c>
    </row>
    <row r="9" spans="1:8" x14ac:dyDescent="0.2">
      <c r="A9" s="8"/>
    </row>
    <row r="10" spans="1:8" s="3" customFormat="1" ht="15" x14ac:dyDescent="0.2">
      <c r="A10" s="83" t="s">
        <v>5</v>
      </c>
      <c r="B10" s="83"/>
      <c r="C10" s="83"/>
      <c r="D10" s="83"/>
      <c r="E10" s="83"/>
      <c r="F10" s="83"/>
      <c r="G10" s="83"/>
      <c r="H10" s="83"/>
    </row>
    <row r="11" spans="1:8" s="3" customFormat="1" ht="15" x14ac:dyDescent="0.2">
      <c r="A11" s="83" t="s">
        <v>180</v>
      </c>
      <c r="B11" s="83"/>
      <c r="C11" s="83"/>
      <c r="D11" s="83"/>
      <c r="E11" s="83"/>
      <c r="F11" s="83"/>
      <c r="G11" s="83"/>
      <c r="H11" s="83"/>
    </row>
    <row r="12" spans="1:8" s="10" customFormat="1" x14ac:dyDescent="0.2">
      <c r="A12" s="80" t="s">
        <v>181</v>
      </c>
      <c r="B12" s="80"/>
      <c r="C12" s="80"/>
      <c r="D12" s="80"/>
      <c r="E12" s="80"/>
      <c r="F12" s="80"/>
      <c r="G12" s="80"/>
      <c r="H12" s="80"/>
    </row>
    <row r="13" spans="1:8" x14ac:dyDescent="0.2">
      <c r="B13" s="11"/>
      <c r="C13" s="11"/>
      <c r="F13" s="11"/>
      <c r="G13" s="11"/>
      <c r="H13" s="6"/>
    </row>
    <row r="14" spans="1:8" ht="15" x14ac:dyDescent="0.2">
      <c r="A14" s="83" t="s">
        <v>6</v>
      </c>
      <c r="B14" s="83"/>
      <c r="C14" s="83"/>
      <c r="D14" s="83"/>
      <c r="E14" s="83"/>
      <c r="F14" s="83"/>
      <c r="G14" s="83"/>
      <c r="H14" s="83"/>
    </row>
    <row r="15" spans="1:8" ht="15" x14ac:dyDescent="0.2">
      <c r="A15" s="9"/>
      <c r="B15" s="9"/>
      <c r="C15" s="9"/>
      <c r="D15" s="9"/>
      <c r="E15" s="9"/>
      <c r="F15" s="9"/>
      <c r="G15" s="9"/>
      <c r="H15" s="9"/>
    </row>
    <row r="16" spans="1:8" s="78" customFormat="1" ht="15" x14ac:dyDescent="0.25">
      <c r="A16" s="84" t="s">
        <v>187</v>
      </c>
      <c r="B16" s="84"/>
      <c r="C16" s="84"/>
      <c r="D16" s="84"/>
      <c r="E16" s="84"/>
      <c r="F16" s="84"/>
      <c r="G16" s="84"/>
      <c r="H16" s="84"/>
    </row>
    <row r="17" spans="1:8" s="78" customFormat="1" ht="15" x14ac:dyDescent="0.25">
      <c r="A17" s="79"/>
      <c r="B17" s="79"/>
      <c r="C17" s="79"/>
      <c r="D17" s="79"/>
      <c r="E17" s="79"/>
      <c r="F17" s="79"/>
      <c r="G17" s="79"/>
      <c r="H17" s="79"/>
    </row>
    <row r="18" spans="1:8" s="78" customFormat="1" ht="15" x14ac:dyDescent="0.25">
      <c r="A18" s="84" t="s">
        <v>188</v>
      </c>
      <c r="B18" s="84"/>
      <c r="C18" s="84"/>
      <c r="D18" s="84"/>
      <c r="E18" s="84"/>
      <c r="F18" s="84"/>
      <c r="G18" s="84"/>
      <c r="H18" s="84"/>
    </row>
    <row r="19" spans="1:8" ht="15" x14ac:dyDescent="0.2">
      <c r="A19" s="4"/>
      <c r="B19" s="9"/>
      <c r="C19" s="9"/>
      <c r="D19" s="9"/>
      <c r="E19" s="9"/>
      <c r="F19" s="9"/>
      <c r="G19" s="9"/>
      <c r="H19" s="9"/>
    </row>
    <row r="20" spans="1:8" x14ac:dyDescent="0.2">
      <c r="A20" s="12" t="s">
        <v>7</v>
      </c>
      <c r="B20" s="89" t="s">
        <v>11</v>
      </c>
      <c r="C20" s="91" t="s">
        <v>12</v>
      </c>
      <c r="D20" s="12" t="s">
        <v>8</v>
      </c>
      <c r="E20" s="12" t="s">
        <v>9</v>
      </c>
      <c r="F20" s="87" t="s">
        <v>185</v>
      </c>
      <c r="G20" s="85" t="s">
        <v>15</v>
      </c>
      <c r="H20" s="87" t="s">
        <v>186</v>
      </c>
    </row>
    <row r="21" spans="1:8" x14ac:dyDescent="0.2">
      <c r="A21" s="13" t="s">
        <v>10</v>
      </c>
      <c r="B21" s="90"/>
      <c r="C21" s="92"/>
      <c r="D21" s="7" t="s">
        <v>13</v>
      </c>
      <c r="E21" s="7" t="s">
        <v>14</v>
      </c>
      <c r="F21" s="88"/>
      <c r="G21" s="86"/>
      <c r="H21" s="88"/>
    </row>
    <row r="22" spans="1:8" ht="15" thickBot="1" x14ac:dyDescent="0.25">
      <c r="A22" s="14"/>
      <c r="B22" s="15"/>
      <c r="C22" s="16" t="s">
        <v>16</v>
      </c>
      <c r="D22" s="14" t="s">
        <v>17</v>
      </c>
      <c r="E22" s="14" t="s">
        <v>18</v>
      </c>
      <c r="F22" s="14" t="s">
        <v>19</v>
      </c>
      <c r="G22" s="14" t="s">
        <v>20</v>
      </c>
      <c r="H22" s="14" t="s">
        <v>21</v>
      </c>
    </row>
    <row r="23" spans="1:8" ht="15" thickTop="1" x14ac:dyDescent="0.2">
      <c r="A23" s="17"/>
      <c r="B23" s="18"/>
      <c r="C23" s="19"/>
      <c r="D23" s="20"/>
      <c r="E23" s="20"/>
      <c r="F23" s="21"/>
      <c r="G23" s="21"/>
      <c r="H23" s="21"/>
    </row>
    <row r="24" spans="1:8" s="26" customFormat="1" ht="45" x14ac:dyDescent="0.2">
      <c r="A24" s="22"/>
      <c r="B24" s="23" t="s">
        <v>22</v>
      </c>
      <c r="C24" s="24" t="s">
        <v>23</v>
      </c>
      <c r="D24" s="22"/>
      <c r="E24" s="22"/>
      <c r="F24" s="25">
        <f>SUM(F25+F26)</f>
        <v>85196000</v>
      </c>
      <c r="G24" s="25">
        <f t="shared" ref="G24:H24" si="0">SUM(G25+G26)</f>
        <v>2850000</v>
      </c>
      <c r="H24" s="25">
        <f t="shared" si="0"/>
        <v>88046000</v>
      </c>
    </row>
    <row r="25" spans="1:8" s="26" customFormat="1" ht="15" x14ac:dyDescent="0.2">
      <c r="A25" s="22"/>
      <c r="B25" s="23" t="s">
        <v>24</v>
      </c>
      <c r="C25" s="24" t="s">
        <v>25</v>
      </c>
      <c r="D25" s="22"/>
      <c r="E25" s="22"/>
      <c r="F25" s="25">
        <f>SUM(F28-F26)</f>
        <v>84296000</v>
      </c>
      <c r="G25" s="25">
        <f t="shared" ref="G25:H25" si="1">SUM(G28-G26)</f>
        <v>2850000</v>
      </c>
      <c r="H25" s="25">
        <f t="shared" si="1"/>
        <v>87146000</v>
      </c>
    </row>
    <row r="26" spans="1:8" s="26" customFormat="1" ht="30" x14ac:dyDescent="0.2">
      <c r="A26" s="22"/>
      <c r="B26" s="23" t="s">
        <v>26</v>
      </c>
      <c r="C26" s="24" t="s">
        <v>27</v>
      </c>
      <c r="D26" s="22"/>
      <c r="E26" s="22"/>
      <c r="F26" s="25">
        <f>SUM(F67+F73+F76)</f>
        <v>900000</v>
      </c>
      <c r="G26" s="25">
        <f t="shared" ref="G26:H26" si="2">SUM(G67+G73+G76)</f>
        <v>0</v>
      </c>
      <c r="H26" s="25">
        <f t="shared" si="2"/>
        <v>900000</v>
      </c>
    </row>
    <row r="27" spans="1:8" s="26" customFormat="1" ht="15" x14ac:dyDescent="0.2">
      <c r="A27" s="22"/>
      <c r="B27" s="27"/>
      <c r="C27" s="24"/>
      <c r="D27" s="22"/>
      <c r="E27" s="22"/>
      <c r="F27" s="25"/>
      <c r="G27" s="25"/>
      <c r="H27" s="25"/>
    </row>
    <row r="28" spans="1:8" ht="15" customHeight="1" x14ac:dyDescent="0.25">
      <c r="A28" s="81" t="s">
        <v>151</v>
      </c>
      <c r="B28" s="82"/>
      <c r="C28" s="82"/>
      <c r="D28" s="44"/>
      <c r="E28" s="45"/>
      <c r="F28" s="46">
        <f>SUM(F29+F66+F79)</f>
        <v>85196000</v>
      </c>
      <c r="G28" s="46">
        <f>SUM(G29+G66+G79)</f>
        <v>2850000</v>
      </c>
      <c r="H28" s="46">
        <f>SUM(H29+H66+H79)</f>
        <v>88046000</v>
      </c>
    </row>
    <row r="29" spans="1:8" ht="15" customHeight="1" x14ac:dyDescent="0.25">
      <c r="A29" s="81" t="s">
        <v>152</v>
      </c>
      <c r="B29" s="82"/>
      <c r="C29" s="82"/>
      <c r="D29" s="44"/>
      <c r="E29" s="45"/>
      <c r="F29" s="46">
        <f>SUM(F30+F33+F37+F40+F43+F50+F59)</f>
        <v>44187000</v>
      </c>
      <c r="G29" s="46">
        <f>SUM(G30+G33+G37+G40+G43+G50+G59)</f>
        <v>700000</v>
      </c>
      <c r="H29" s="46">
        <f>SUM(H30+H33+H37+H40+H43+H50+H59)</f>
        <v>44887000</v>
      </c>
    </row>
    <row r="30" spans="1:8" ht="15" x14ac:dyDescent="0.25">
      <c r="A30" s="53"/>
      <c r="B30" s="54" t="s">
        <v>28</v>
      </c>
      <c r="C30" s="55" t="s">
        <v>172</v>
      </c>
      <c r="D30" s="56"/>
      <c r="E30" s="57"/>
      <c r="F30" s="58">
        <f>SUM(F31:F32)</f>
        <v>31200000</v>
      </c>
      <c r="G30" s="58">
        <f t="shared" ref="G30:H30" si="3">SUM(G31:G32)</f>
        <v>0</v>
      </c>
      <c r="H30" s="58">
        <f t="shared" si="3"/>
        <v>31200000</v>
      </c>
    </row>
    <row r="31" spans="1:8" x14ac:dyDescent="0.2">
      <c r="A31" s="47" t="s">
        <v>16</v>
      </c>
      <c r="B31" s="48" t="s">
        <v>29</v>
      </c>
      <c r="C31" s="49" t="s">
        <v>30</v>
      </c>
      <c r="D31" s="50" t="s">
        <v>31</v>
      </c>
      <c r="E31" s="51">
        <v>11</v>
      </c>
      <c r="F31" s="52">
        <v>30000000</v>
      </c>
      <c r="G31" s="30">
        <v>0</v>
      </c>
      <c r="H31" s="30">
        <f>SUM(F31+G31)</f>
        <v>30000000</v>
      </c>
    </row>
    <row r="32" spans="1:8" x14ac:dyDescent="0.2">
      <c r="A32" s="47" t="s">
        <v>17</v>
      </c>
      <c r="B32" s="48" t="s">
        <v>32</v>
      </c>
      <c r="C32" s="49" t="s">
        <v>33</v>
      </c>
      <c r="D32" s="50" t="s">
        <v>31</v>
      </c>
      <c r="E32" s="51">
        <v>11</v>
      </c>
      <c r="F32" s="52">
        <v>1200000</v>
      </c>
      <c r="G32" s="30">
        <v>0</v>
      </c>
      <c r="H32" s="30">
        <f t="shared" ref="H32:H100" si="4">SUM(F32+G32)</f>
        <v>1200000</v>
      </c>
    </row>
    <row r="33" spans="1:8" ht="15" x14ac:dyDescent="0.25">
      <c r="A33" s="53"/>
      <c r="B33" s="60" t="s">
        <v>177</v>
      </c>
      <c r="C33" s="55" t="s">
        <v>34</v>
      </c>
      <c r="D33" s="50"/>
      <c r="E33" s="51"/>
      <c r="F33" s="58">
        <f>SUM(F34)</f>
        <v>2200000</v>
      </c>
      <c r="G33" s="58">
        <f t="shared" ref="G33:H33" si="5">SUM(G34)</f>
        <v>0</v>
      </c>
      <c r="H33" s="58">
        <f t="shared" si="5"/>
        <v>2200000</v>
      </c>
    </row>
    <row r="34" spans="1:8" x14ac:dyDescent="0.2">
      <c r="A34" s="47" t="s">
        <v>18</v>
      </c>
      <c r="B34" s="59" t="s">
        <v>35</v>
      </c>
      <c r="C34" s="49" t="s">
        <v>34</v>
      </c>
      <c r="D34" s="50" t="s">
        <v>31</v>
      </c>
      <c r="E34" s="51">
        <v>11</v>
      </c>
      <c r="F34" s="52">
        <v>2200000</v>
      </c>
      <c r="G34" s="30">
        <v>0</v>
      </c>
      <c r="H34" s="30">
        <f t="shared" si="4"/>
        <v>2200000</v>
      </c>
    </row>
    <row r="35" spans="1:8" x14ac:dyDescent="0.2">
      <c r="A35" s="47"/>
      <c r="B35" s="59"/>
      <c r="C35" s="49"/>
      <c r="D35" s="50"/>
      <c r="E35" s="51"/>
      <c r="F35" s="52"/>
      <c r="G35" s="30"/>
      <c r="H35" s="30"/>
    </row>
    <row r="36" spans="1:8" x14ac:dyDescent="0.2">
      <c r="A36" s="47"/>
      <c r="B36" s="59"/>
      <c r="C36" s="49"/>
      <c r="D36" s="50"/>
      <c r="E36" s="51"/>
      <c r="F36" s="52"/>
      <c r="G36" s="30"/>
      <c r="H36" s="30"/>
    </row>
    <row r="37" spans="1:8" ht="15" x14ac:dyDescent="0.25">
      <c r="A37" s="53"/>
      <c r="B37" s="60" t="s">
        <v>36</v>
      </c>
      <c r="C37" s="55" t="s">
        <v>37</v>
      </c>
      <c r="D37" s="56"/>
      <c r="E37" s="57"/>
      <c r="F37" s="58">
        <f>SUM(F38:F39)</f>
        <v>6750000</v>
      </c>
      <c r="G37" s="58">
        <f t="shared" ref="G37:H37" si="6">SUM(G38:G39)</f>
        <v>0</v>
      </c>
      <c r="H37" s="58">
        <f t="shared" si="6"/>
        <v>6750000</v>
      </c>
    </row>
    <row r="38" spans="1:8" x14ac:dyDescent="0.2">
      <c r="A38" s="47" t="s">
        <v>19</v>
      </c>
      <c r="B38" s="59" t="s">
        <v>38</v>
      </c>
      <c r="C38" s="61" t="s">
        <v>153</v>
      </c>
      <c r="D38" s="50" t="s">
        <v>31</v>
      </c>
      <c r="E38" s="51">
        <v>11</v>
      </c>
      <c r="F38" s="52">
        <v>1800000</v>
      </c>
      <c r="G38" s="30">
        <v>0</v>
      </c>
      <c r="H38" s="30">
        <f t="shared" si="4"/>
        <v>1800000</v>
      </c>
    </row>
    <row r="39" spans="1:8" x14ac:dyDescent="0.2">
      <c r="A39" s="47" t="s">
        <v>20</v>
      </c>
      <c r="B39" s="59" t="s">
        <v>40</v>
      </c>
      <c r="C39" s="49" t="s">
        <v>154</v>
      </c>
      <c r="D39" s="50" t="s">
        <v>31</v>
      </c>
      <c r="E39" s="51">
        <v>11</v>
      </c>
      <c r="F39" s="52">
        <v>4950000</v>
      </c>
      <c r="G39" s="30">
        <v>0</v>
      </c>
      <c r="H39" s="30">
        <f t="shared" si="4"/>
        <v>4950000</v>
      </c>
    </row>
    <row r="40" spans="1:8" ht="15" x14ac:dyDescent="0.25">
      <c r="A40" s="62"/>
      <c r="B40" s="54" t="s">
        <v>42</v>
      </c>
      <c r="C40" s="55" t="s">
        <v>43</v>
      </c>
      <c r="D40" s="50"/>
      <c r="E40" s="51"/>
      <c r="F40" s="58">
        <f>SUM(F41:F42)</f>
        <v>605000</v>
      </c>
      <c r="G40" s="58">
        <f t="shared" ref="G40:H40" si="7">SUM(G41:G42)</f>
        <v>0</v>
      </c>
      <c r="H40" s="58">
        <f t="shared" si="7"/>
        <v>605000</v>
      </c>
    </row>
    <row r="41" spans="1:8" ht="15" customHeight="1" x14ac:dyDescent="0.2">
      <c r="A41" s="47" t="s">
        <v>21</v>
      </c>
      <c r="B41" s="59" t="s">
        <v>45</v>
      </c>
      <c r="C41" s="49" t="s">
        <v>155</v>
      </c>
      <c r="D41" s="50" t="s">
        <v>31</v>
      </c>
      <c r="E41" s="51">
        <v>11</v>
      </c>
      <c r="F41" s="52">
        <v>600000</v>
      </c>
      <c r="G41" s="30">
        <v>0</v>
      </c>
      <c r="H41" s="30">
        <f t="shared" si="4"/>
        <v>600000</v>
      </c>
    </row>
    <row r="42" spans="1:8" x14ac:dyDescent="0.2">
      <c r="A42" s="47" t="s">
        <v>125</v>
      </c>
      <c r="B42" s="59" t="s">
        <v>47</v>
      </c>
      <c r="C42" s="49" t="s">
        <v>48</v>
      </c>
      <c r="D42" s="50" t="s">
        <v>31</v>
      </c>
      <c r="E42" s="51">
        <v>11</v>
      </c>
      <c r="F42" s="52">
        <v>5000</v>
      </c>
      <c r="G42" s="30">
        <v>0</v>
      </c>
      <c r="H42" s="30">
        <f t="shared" si="4"/>
        <v>5000</v>
      </c>
    </row>
    <row r="43" spans="1:8" ht="15" x14ac:dyDescent="0.25">
      <c r="A43" s="63"/>
      <c r="B43" s="54" t="s">
        <v>49</v>
      </c>
      <c r="C43" s="55" t="s">
        <v>50</v>
      </c>
      <c r="D43" s="56"/>
      <c r="E43" s="57"/>
      <c r="F43" s="58">
        <f>SUM(F44:F49)</f>
        <v>1870000</v>
      </c>
      <c r="G43" s="58">
        <f t="shared" ref="G43:H43" si="8">SUM(G44:G49)</f>
        <v>0</v>
      </c>
      <c r="H43" s="58">
        <f t="shared" si="8"/>
        <v>1870000</v>
      </c>
    </row>
    <row r="44" spans="1:8" x14ac:dyDescent="0.2">
      <c r="A44" s="47" t="s">
        <v>126</v>
      </c>
      <c r="B44" s="59" t="s">
        <v>52</v>
      </c>
      <c r="C44" s="49" t="s">
        <v>53</v>
      </c>
      <c r="D44" s="50" t="s">
        <v>31</v>
      </c>
      <c r="E44" s="51">
        <v>11</v>
      </c>
      <c r="F44" s="52">
        <v>80000</v>
      </c>
      <c r="G44" s="30">
        <v>0</v>
      </c>
      <c r="H44" s="30">
        <f t="shared" si="4"/>
        <v>80000</v>
      </c>
    </row>
    <row r="45" spans="1:8" x14ac:dyDescent="0.2">
      <c r="A45" s="47" t="s">
        <v>127</v>
      </c>
      <c r="B45" s="59" t="s">
        <v>55</v>
      </c>
      <c r="C45" s="49" t="s">
        <v>56</v>
      </c>
      <c r="D45" s="50" t="s">
        <v>31</v>
      </c>
      <c r="E45" s="51">
        <v>11</v>
      </c>
      <c r="F45" s="52">
        <v>40000</v>
      </c>
      <c r="G45" s="30">
        <v>0</v>
      </c>
      <c r="H45" s="30">
        <f t="shared" si="4"/>
        <v>40000</v>
      </c>
    </row>
    <row r="46" spans="1:8" x14ac:dyDescent="0.2">
      <c r="A46" s="47" t="s">
        <v>128</v>
      </c>
      <c r="B46" s="59" t="s">
        <v>58</v>
      </c>
      <c r="C46" s="49" t="s">
        <v>59</v>
      </c>
      <c r="D46" s="50" t="s">
        <v>31</v>
      </c>
      <c r="E46" s="51">
        <v>11</v>
      </c>
      <c r="F46" s="52">
        <v>300000</v>
      </c>
      <c r="G46" s="30">
        <v>0</v>
      </c>
      <c r="H46" s="30">
        <f t="shared" si="4"/>
        <v>300000</v>
      </c>
    </row>
    <row r="47" spans="1:8" x14ac:dyDescent="0.2">
      <c r="A47" s="47" t="s">
        <v>104</v>
      </c>
      <c r="B47" s="59" t="s">
        <v>61</v>
      </c>
      <c r="C47" s="49" t="s">
        <v>62</v>
      </c>
      <c r="D47" s="50" t="s">
        <v>31</v>
      </c>
      <c r="E47" s="51">
        <v>11</v>
      </c>
      <c r="F47" s="52">
        <v>250000</v>
      </c>
      <c r="G47" s="30">
        <v>0</v>
      </c>
      <c r="H47" s="30">
        <f t="shared" si="4"/>
        <v>250000</v>
      </c>
    </row>
    <row r="48" spans="1:8" x14ac:dyDescent="0.2">
      <c r="A48" s="47" t="s">
        <v>129</v>
      </c>
      <c r="B48" s="59" t="s">
        <v>64</v>
      </c>
      <c r="C48" s="49" t="s">
        <v>111</v>
      </c>
      <c r="D48" s="50" t="s">
        <v>31</v>
      </c>
      <c r="E48" s="51">
        <v>11</v>
      </c>
      <c r="F48" s="52">
        <v>200000</v>
      </c>
      <c r="G48" s="30">
        <v>0</v>
      </c>
      <c r="H48" s="30">
        <f t="shared" si="4"/>
        <v>200000</v>
      </c>
    </row>
    <row r="49" spans="1:8" x14ac:dyDescent="0.2">
      <c r="A49" s="47" t="s">
        <v>130</v>
      </c>
      <c r="B49" s="59" t="s">
        <v>66</v>
      </c>
      <c r="C49" s="49" t="s">
        <v>67</v>
      </c>
      <c r="D49" s="50" t="s">
        <v>31</v>
      </c>
      <c r="E49" s="51">
        <v>11</v>
      </c>
      <c r="F49" s="52">
        <v>1000000</v>
      </c>
      <c r="G49" s="30">
        <v>0</v>
      </c>
      <c r="H49" s="30">
        <f t="shared" si="4"/>
        <v>1000000</v>
      </c>
    </row>
    <row r="50" spans="1:8" ht="15" x14ac:dyDescent="0.25">
      <c r="A50" s="53"/>
      <c r="B50" s="54" t="s">
        <v>68</v>
      </c>
      <c r="C50" s="55" t="s">
        <v>69</v>
      </c>
      <c r="D50" s="64"/>
      <c r="E50" s="57"/>
      <c r="F50" s="58">
        <f>SUM(F51:F58)</f>
        <v>1378000</v>
      </c>
      <c r="G50" s="58">
        <f t="shared" ref="G50:H50" si="9">SUM(G51:G58)</f>
        <v>700000</v>
      </c>
      <c r="H50" s="58">
        <f t="shared" si="9"/>
        <v>2078000</v>
      </c>
    </row>
    <row r="51" spans="1:8" x14ac:dyDescent="0.2">
      <c r="A51" s="47" t="s">
        <v>131</v>
      </c>
      <c r="B51" s="59" t="s">
        <v>71</v>
      </c>
      <c r="C51" s="49" t="s">
        <v>72</v>
      </c>
      <c r="D51" s="50" t="s">
        <v>31</v>
      </c>
      <c r="E51" s="51">
        <v>11</v>
      </c>
      <c r="F51" s="52">
        <v>60000</v>
      </c>
      <c r="G51" s="30">
        <v>0</v>
      </c>
      <c r="H51" s="30">
        <f t="shared" si="4"/>
        <v>60000</v>
      </c>
    </row>
    <row r="52" spans="1:8" x14ac:dyDescent="0.2">
      <c r="A52" s="47" t="s">
        <v>132</v>
      </c>
      <c r="B52" s="48" t="s">
        <v>74</v>
      </c>
      <c r="C52" s="49" t="s">
        <v>156</v>
      </c>
      <c r="D52" s="50" t="s">
        <v>31</v>
      </c>
      <c r="E52" s="51">
        <v>11</v>
      </c>
      <c r="F52" s="52">
        <v>920000</v>
      </c>
      <c r="G52" s="30">
        <v>700000</v>
      </c>
      <c r="H52" s="30">
        <f t="shared" si="4"/>
        <v>1620000</v>
      </c>
    </row>
    <row r="53" spans="1:8" x14ac:dyDescent="0.2">
      <c r="A53" s="47" t="s">
        <v>133</v>
      </c>
      <c r="B53" s="48" t="s">
        <v>75</v>
      </c>
      <c r="C53" s="49" t="s">
        <v>76</v>
      </c>
      <c r="D53" s="50" t="s">
        <v>31</v>
      </c>
      <c r="E53" s="51">
        <v>11</v>
      </c>
      <c r="F53" s="52">
        <v>60000</v>
      </c>
      <c r="G53" s="30">
        <v>0</v>
      </c>
      <c r="H53" s="30">
        <f t="shared" si="4"/>
        <v>60000</v>
      </c>
    </row>
    <row r="54" spans="1:8" x14ac:dyDescent="0.2">
      <c r="A54" s="47" t="s">
        <v>134</v>
      </c>
      <c r="B54" s="48" t="s">
        <v>77</v>
      </c>
      <c r="C54" s="49" t="s">
        <v>78</v>
      </c>
      <c r="D54" s="50" t="s">
        <v>31</v>
      </c>
      <c r="E54" s="51">
        <v>11</v>
      </c>
      <c r="F54" s="52">
        <v>50000</v>
      </c>
      <c r="G54" s="30">
        <v>0</v>
      </c>
      <c r="H54" s="30">
        <f t="shared" si="4"/>
        <v>50000</v>
      </c>
    </row>
    <row r="55" spans="1:8" x14ac:dyDescent="0.2">
      <c r="A55" s="47" t="s">
        <v>135</v>
      </c>
      <c r="B55" s="59" t="s">
        <v>79</v>
      </c>
      <c r="C55" s="49" t="s">
        <v>80</v>
      </c>
      <c r="D55" s="50" t="s">
        <v>31</v>
      </c>
      <c r="E55" s="51">
        <v>11</v>
      </c>
      <c r="F55" s="52">
        <v>50000</v>
      </c>
      <c r="G55" s="30">
        <v>0</v>
      </c>
      <c r="H55" s="30">
        <f t="shared" si="4"/>
        <v>50000</v>
      </c>
    </row>
    <row r="56" spans="1:8" x14ac:dyDescent="0.2">
      <c r="A56" s="47" t="s">
        <v>136</v>
      </c>
      <c r="B56" s="59" t="s">
        <v>81</v>
      </c>
      <c r="C56" s="49" t="s">
        <v>82</v>
      </c>
      <c r="D56" s="50" t="s">
        <v>31</v>
      </c>
      <c r="E56" s="51">
        <v>11</v>
      </c>
      <c r="F56" s="52">
        <v>38000</v>
      </c>
      <c r="G56" s="30">
        <v>0</v>
      </c>
      <c r="H56" s="30">
        <f t="shared" si="4"/>
        <v>38000</v>
      </c>
    </row>
    <row r="57" spans="1:8" x14ac:dyDescent="0.2">
      <c r="A57" s="47" t="s">
        <v>137</v>
      </c>
      <c r="B57" s="59" t="s">
        <v>83</v>
      </c>
      <c r="C57" s="49" t="s">
        <v>84</v>
      </c>
      <c r="D57" s="50" t="s">
        <v>31</v>
      </c>
      <c r="E57" s="51">
        <v>11</v>
      </c>
      <c r="F57" s="52">
        <v>50000</v>
      </c>
      <c r="G57" s="30">
        <v>0</v>
      </c>
      <c r="H57" s="30">
        <f t="shared" si="4"/>
        <v>50000</v>
      </c>
    </row>
    <row r="58" spans="1:8" x14ac:dyDescent="0.2">
      <c r="A58" s="47" t="s">
        <v>138</v>
      </c>
      <c r="B58" s="59" t="s">
        <v>85</v>
      </c>
      <c r="C58" s="49" t="s">
        <v>86</v>
      </c>
      <c r="D58" s="50" t="s">
        <v>31</v>
      </c>
      <c r="E58" s="51">
        <v>11</v>
      </c>
      <c r="F58" s="52">
        <v>150000</v>
      </c>
      <c r="G58" s="30">
        <v>0</v>
      </c>
      <c r="H58" s="30">
        <f t="shared" si="4"/>
        <v>150000</v>
      </c>
    </row>
    <row r="59" spans="1:8" ht="15" x14ac:dyDescent="0.25">
      <c r="A59" s="65"/>
      <c r="B59" s="54" t="s">
        <v>87</v>
      </c>
      <c r="C59" s="55" t="s">
        <v>88</v>
      </c>
      <c r="D59" s="64"/>
      <c r="E59" s="57"/>
      <c r="F59" s="58">
        <f>SUM(F60:F64)</f>
        <v>184000</v>
      </c>
      <c r="G59" s="58">
        <f t="shared" ref="G59:H59" si="10">SUM(G60:G64)</f>
        <v>0</v>
      </c>
      <c r="H59" s="58">
        <f t="shared" si="10"/>
        <v>184000</v>
      </c>
    </row>
    <row r="60" spans="1:8" ht="28.5" x14ac:dyDescent="0.2">
      <c r="A60" s="72" t="s">
        <v>139</v>
      </c>
      <c r="B60" s="73" t="s">
        <v>89</v>
      </c>
      <c r="C60" s="74" t="s">
        <v>182</v>
      </c>
      <c r="D60" s="75" t="s">
        <v>31</v>
      </c>
      <c r="E60" s="76">
        <v>11</v>
      </c>
      <c r="F60" s="77">
        <v>35000</v>
      </c>
      <c r="G60" s="30">
        <v>0</v>
      </c>
      <c r="H60" s="30">
        <f t="shared" si="4"/>
        <v>35000</v>
      </c>
    </row>
    <row r="61" spans="1:8" x14ac:dyDescent="0.2">
      <c r="A61" s="47" t="s">
        <v>140</v>
      </c>
      <c r="B61" s="59" t="s">
        <v>90</v>
      </c>
      <c r="C61" s="49" t="s">
        <v>91</v>
      </c>
      <c r="D61" s="50" t="s">
        <v>31</v>
      </c>
      <c r="E61" s="51">
        <v>11</v>
      </c>
      <c r="F61" s="52">
        <v>134000</v>
      </c>
      <c r="G61" s="30">
        <v>0</v>
      </c>
      <c r="H61" s="30">
        <f t="shared" si="4"/>
        <v>134000</v>
      </c>
    </row>
    <row r="62" spans="1:8" x14ac:dyDescent="0.2">
      <c r="A62" s="47" t="s">
        <v>141</v>
      </c>
      <c r="B62" s="59" t="s">
        <v>92</v>
      </c>
      <c r="C62" s="49" t="s">
        <v>93</v>
      </c>
      <c r="D62" s="50" t="s">
        <v>31</v>
      </c>
      <c r="E62" s="51">
        <v>11</v>
      </c>
      <c r="F62" s="52">
        <v>10000</v>
      </c>
      <c r="G62" s="30">
        <v>0</v>
      </c>
      <c r="H62" s="30">
        <f t="shared" si="4"/>
        <v>10000</v>
      </c>
    </row>
    <row r="63" spans="1:8" x14ac:dyDescent="0.2">
      <c r="A63" s="47" t="s">
        <v>142</v>
      </c>
      <c r="B63" s="59" t="s">
        <v>94</v>
      </c>
      <c r="C63" s="49" t="s">
        <v>95</v>
      </c>
      <c r="D63" s="50" t="s">
        <v>31</v>
      </c>
      <c r="E63" s="51">
        <v>11</v>
      </c>
      <c r="F63" s="52">
        <v>2000</v>
      </c>
      <c r="G63" s="30">
        <v>0</v>
      </c>
      <c r="H63" s="30">
        <f t="shared" si="4"/>
        <v>2000</v>
      </c>
    </row>
    <row r="64" spans="1:8" x14ac:dyDescent="0.2">
      <c r="A64" s="47" t="s">
        <v>143</v>
      </c>
      <c r="B64" s="59" t="s">
        <v>96</v>
      </c>
      <c r="C64" s="49" t="s">
        <v>88</v>
      </c>
      <c r="D64" s="50" t="s">
        <v>31</v>
      </c>
      <c r="E64" s="51">
        <v>11</v>
      </c>
      <c r="F64" s="52">
        <v>3000</v>
      </c>
      <c r="G64" s="30">
        <v>0</v>
      </c>
      <c r="H64" s="30">
        <f t="shared" si="4"/>
        <v>3000</v>
      </c>
    </row>
    <row r="65" spans="1:8" x14ac:dyDescent="0.2">
      <c r="A65" s="47"/>
      <c r="B65" s="59"/>
      <c r="C65" s="49"/>
      <c r="D65" s="50"/>
      <c r="E65" s="51"/>
      <c r="F65" s="52"/>
      <c r="G65" s="30"/>
      <c r="H65" s="30"/>
    </row>
    <row r="66" spans="1:8" ht="15" x14ac:dyDescent="0.25">
      <c r="A66" s="66" t="s">
        <v>97</v>
      </c>
      <c r="B66" s="48"/>
      <c r="C66" s="67"/>
      <c r="D66" s="68"/>
      <c r="E66" s="69"/>
      <c r="F66" s="46">
        <f>SUM(F67+F73+F76)</f>
        <v>900000</v>
      </c>
      <c r="G66" s="46">
        <f t="shared" ref="G66:H66" si="11">SUM(G67+G73+G76)</f>
        <v>0</v>
      </c>
      <c r="H66" s="46">
        <f t="shared" si="11"/>
        <v>900000</v>
      </c>
    </row>
    <row r="67" spans="1:8" ht="15" x14ac:dyDescent="0.25">
      <c r="A67" s="70"/>
      <c r="B67" s="54" t="s">
        <v>98</v>
      </c>
      <c r="C67" s="55" t="s">
        <v>99</v>
      </c>
      <c r="D67" s="56"/>
      <c r="E67" s="57"/>
      <c r="F67" s="58">
        <f>SUM(F68:F72)</f>
        <v>500000</v>
      </c>
      <c r="G67" s="58">
        <f t="shared" ref="G67:H67" si="12">SUM(G68:G72)</f>
        <v>0</v>
      </c>
      <c r="H67" s="58">
        <f t="shared" si="12"/>
        <v>500000</v>
      </c>
    </row>
    <row r="68" spans="1:8" x14ac:dyDescent="0.2">
      <c r="A68" s="47" t="s">
        <v>144</v>
      </c>
      <c r="B68" s="48" t="s">
        <v>100</v>
      </c>
      <c r="C68" s="50" t="s">
        <v>101</v>
      </c>
      <c r="D68" s="50" t="s">
        <v>31</v>
      </c>
      <c r="E68" s="51">
        <v>11</v>
      </c>
      <c r="F68" s="52">
        <v>100000</v>
      </c>
      <c r="G68" s="30">
        <v>0</v>
      </c>
      <c r="H68" s="30">
        <f t="shared" si="4"/>
        <v>100000</v>
      </c>
    </row>
    <row r="69" spans="1:8" x14ac:dyDescent="0.2">
      <c r="A69" s="47" t="s">
        <v>145</v>
      </c>
      <c r="B69" s="48" t="s">
        <v>102</v>
      </c>
      <c r="C69" s="49" t="s">
        <v>103</v>
      </c>
      <c r="D69" s="50" t="s">
        <v>31</v>
      </c>
      <c r="E69" s="51">
        <v>11</v>
      </c>
      <c r="F69" s="52">
        <v>150000</v>
      </c>
      <c r="G69" s="30">
        <v>0</v>
      </c>
      <c r="H69" s="30">
        <f t="shared" si="4"/>
        <v>150000</v>
      </c>
    </row>
    <row r="70" spans="1:8" x14ac:dyDescent="0.2">
      <c r="A70" s="47" t="s">
        <v>146</v>
      </c>
      <c r="B70" s="48" t="s">
        <v>105</v>
      </c>
      <c r="C70" s="50" t="s">
        <v>106</v>
      </c>
      <c r="D70" s="50" t="s">
        <v>31</v>
      </c>
      <c r="E70" s="51">
        <v>11</v>
      </c>
      <c r="F70" s="52">
        <v>100000</v>
      </c>
      <c r="G70" s="30">
        <v>0</v>
      </c>
      <c r="H70" s="30">
        <f t="shared" si="4"/>
        <v>100000</v>
      </c>
    </row>
    <row r="71" spans="1:8" x14ac:dyDescent="0.2">
      <c r="A71" s="47"/>
      <c r="B71" s="48"/>
      <c r="C71" s="50"/>
      <c r="D71" s="50"/>
      <c r="E71" s="51"/>
      <c r="F71" s="52"/>
      <c r="G71" s="30"/>
      <c r="H71" s="30"/>
    </row>
    <row r="72" spans="1:8" x14ac:dyDescent="0.2">
      <c r="A72" s="47" t="s">
        <v>147</v>
      </c>
      <c r="B72" s="48" t="s">
        <v>123</v>
      </c>
      <c r="C72" s="50" t="s">
        <v>124</v>
      </c>
      <c r="D72" s="50" t="s">
        <v>31</v>
      </c>
      <c r="E72" s="51">
        <v>11</v>
      </c>
      <c r="F72" s="52">
        <v>150000</v>
      </c>
      <c r="G72" s="30">
        <v>0</v>
      </c>
      <c r="H72" s="30">
        <f t="shared" si="4"/>
        <v>150000</v>
      </c>
    </row>
    <row r="73" spans="1:8" ht="15" x14ac:dyDescent="0.25">
      <c r="A73" s="70"/>
      <c r="B73" s="54" t="s">
        <v>178</v>
      </c>
      <c r="C73" s="55" t="s">
        <v>175</v>
      </c>
      <c r="D73" s="56"/>
      <c r="E73" s="57"/>
      <c r="F73" s="58">
        <f>SUM(F74:F75)</f>
        <v>300000</v>
      </c>
      <c r="G73" s="58">
        <f t="shared" ref="G73:H73" si="13">SUM(G74:G75)</f>
        <v>0</v>
      </c>
      <c r="H73" s="58">
        <f t="shared" si="13"/>
        <v>300000</v>
      </c>
    </row>
    <row r="74" spans="1:8" x14ac:dyDescent="0.2">
      <c r="A74" s="70" t="s">
        <v>148</v>
      </c>
      <c r="B74" s="48" t="s">
        <v>173</v>
      </c>
      <c r="C74" s="49" t="s">
        <v>174</v>
      </c>
      <c r="D74" s="50" t="s">
        <v>31</v>
      </c>
      <c r="E74" s="51">
        <v>11</v>
      </c>
      <c r="F74" s="52">
        <v>210000</v>
      </c>
      <c r="G74" s="30">
        <v>0</v>
      </c>
      <c r="H74" s="30">
        <f t="shared" si="4"/>
        <v>210000</v>
      </c>
    </row>
    <row r="75" spans="1:8" ht="15" customHeight="1" x14ac:dyDescent="0.2">
      <c r="A75" s="70" t="s">
        <v>149</v>
      </c>
      <c r="B75" s="48" t="s">
        <v>183</v>
      </c>
      <c r="C75" s="49" t="s">
        <v>184</v>
      </c>
      <c r="D75" s="50" t="s">
        <v>31</v>
      </c>
      <c r="E75" s="51">
        <v>11</v>
      </c>
      <c r="F75" s="52">
        <v>90000</v>
      </c>
      <c r="G75" s="30">
        <v>0</v>
      </c>
      <c r="H75" s="30">
        <f t="shared" si="4"/>
        <v>90000</v>
      </c>
    </row>
    <row r="76" spans="1:8" ht="15" x14ac:dyDescent="0.25">
      <c r="A76" s="53"/>
      <c r="B76" s="54" t="s">
        <v>179</v>
      </c>
      <c r="C76" s="56" t="s">
        <v>107</v>
      </c>
      <c r="D76" s="56"/>
      <c r="E76" s="57"/>
      <c r="F76" s="58">
        <f>SUM(F77)</f>
        <v>100000</v>
      </c>
      <c r="G76" s="58">
        <f t="shared" ref="G76:H76" si="14">SUM(G77)</f>
        <v>0</v>
      </c>
      <c r="H76" s="58">
        <f t="shared" si="14"/>
        <v>100000</v>
      </c>
    </row>
    <row r="77" spans="1:8" x14ac:dyDescent="0.2">
      <c r="A77" s="47" t="s">
        <v>157</v>
      </c>
      <c r="B77" s="48" t="s">
        <v>108</v>
      </c>
      <c r="C77" s="50" t="s">
        <v>158</v>
      </c>
      <c r="D77" s="50" t="s">
        <v>31</v>
      </c>
      <c r="E77" s="51">
        <v>11</v>
      </c>
      <c r="F77" s="52">
        <v>100000</v>
      </c>
      <c r="G77" s="30">
        <v>0</v>
      </c>
      <c r="H77" s="30">
        <f t="shared" si="4"/>
        <v>100000</v>
      </c>
    </row>
    <row r="78" spans="1:8" x14ac:dyDescent="0.2">
      <c r="A78" s="47"/>
      <c r="B78" s="48"/>
      <c r="C78" s="50"/>
      <c r="D78" s="50"/>
      <c r="E78" s="51"/>
      <c r="F78" s="52"/>
      <c r="G78" s="30"/>
      <c r="H78" s="30"/>
    </row>
    <row r="79" spans="1:8" ht="29.25" customHeight="1" x14ac:dyDescent="0.25">
      <c r="A79" s="81" t="s">
        <v>159</v>
      </c>
      <c r="B79" s="81"/>
      <c r="C79" s="81"/>
      <c r="D79" s="44"/>
      <c r="E79" s="45"/>
      <c r="F79" s="71">
        <f>SUM(F80+F83+F85+F88+F92+F99+F108+F110)</f>
        <v>40109000</v>
      </c>
      <c r="G79" s="71">
        <f>SUM(G80+G83+G85+G88+G92+G99+G108+G110)</f>
        <v>2150000</v>
      </c>
      <c r="H79" s="71">
        <f>SUM(H80+H83+H85+H88+H92+H99+H108+H110)</f>
        <v>42259000</v>
      </c>
    </row>
    <row r="80" spans="1:8" ht="15" customHeight="1" x14ac:dyDescent="0.25">
      <c r="A80" s="47"/>
      <c r="B80" s="54" t="s">
        <v>28</v>
      </c>
      <c r="C80" s="55" t="s">
        <v>172</v>
      </c>
      <c r="D80" s="56"/>
      <c r="E80" s="57"/>
      <c r="F80" s="58">
        <f>SUM(F81:F82)</f>
        <v>28849000</v>
      </c>
      <c r="G80" s="58">
        <f t="shared" ref="G80:H80" si="15">SUM(G81:G82)</f>
        <v>1960000</v>
      </c>
      <c r="H80" s="58">
        <f t="shared" si="15"/>
        <v>30809000</v>
      </c>
    </row>
    <row r="81" spans="1:8" x14ac:dyDescent="0.2">
      <c r="A81" s="47" t="s">
        <v>160</v>
      </c>
      <c r="B81" s="48" t="s">
        <v>29</v>
      </c>
      <c r="C81" s="49" t="s">
        <v>30</v>
      </c>
      <c r="D81" s="50" t="s">
        <v>31</v>
      </c>
      <c r="E81" s="51">
        <v>11</v>
      </c>
      <c r="F81" s="52">
        <v>27349000</v>
      </c>
      <c r="G81" s="30">
        <v>1960000</v>
      </c>
      <c r="H81" s="30">
        <f t="shared" si="4"/>
        <v>29309000</v>
      </c>
    </row>
    <row r="82" spans="1:8" x14ac:dyDescent="0.2">
      <c r="A82" s="47" t="s">
        <v>161</v>
      </c>
      <c r="B82" s="48" t="s">
        <v>32</v>
      </c>
      <c r="C82" s="49" t="s">
        <v>33</v>
      </c>
      <c r="D82" s="50" t="s">
        <v>31</v>
      </c>
      <c r="E82" s="51">
        <v>11</v>
      </c>
      <c r="F82" s="52">
        <v>1500000</v>
      </c>
      <c r="G82" s="30">
        <v>0</v>
      </c>
      <c r="H82" s="30">
        <f t="shared" si="4"/>
        <v>1500000</v>
      </c>
    </row>
    <row r="83" spans="1:8" ht="15" x14ac:dyDescent="0.25">
      <c r="A83" s="47"/>
      <c r="B83" s="60" t="s">
        <v>177</v>
      </c>
      <c r="C83" s="55" t="s">
        <v>34</v>
      </c>
      <c r="D83" s="50"/>
      <c r="E83" s="51"/>
      <c r="F83" s="58">
        <f>SUM(F84)</f>
        <v>700000</v>
      </c>
      <c r="G83" s="58">
        <f t="shared" ref="G83:H83" si="16">SUM(G84)</f>
        <v>0</v>
      </c>
      <c r="H83" s="58">
        <f t="shared" si="16"/>
        <v>700000</v>
      </c>
    </row>
    <row r="84" spans="1:8" ht="12.75" customHeight="1" x14ac:dyDescent="0.2">
      <c r="A84" s="47" t="s">
        <v>162</v>
      </c>
      <c r="B84" s="59" t="s">
        <v>35</v>
      </c>
      <c r="C84" s="49" t="s">
        <v>34</v>
      </c>
      <c r="D84" s="50" t="s">
        <v>31</v>
      </c>
      <c r="E84" s="51">
        <v>11</v>
      </c>
      <c r="F84" s="52">
        <v>700000</v>
      </c>
      <c r="G84" s="30">
        <v>0</v>
      </c>
      <c r="H84" s="30">
        <f t="shared" si="4"/>
        <v>700000</v>
      </c>
    </row>
    <row r="85" spans="1:8" ht="15" x14ac:dyDescent="0.25">
      <c r="A85" s="47"/>
      <c r="B85" s="60" t="s">
        <v>36</v>
      </c>
      <c r="C85" s="55" t="s">
        <v>37</v>
      </c>
      <c r="D85" s="56"/>
      <c r="E85" s="57"/>
      <c r="F85" s="58">
        <f>SUM(F86:F87)</f>
        <v>6550000</v>
      </c>
      <c r="G85" s="58">
        <f t="shared" ref="G85:H85" si="17">SUM(G86:G87)</f>
        <v>0</v>
      </c>
      <c r="H85" s="58">
        <f t="shared" si="17"/>
        <v>6550000</v>
      </c>
    </row>
    <row r="86" spans="1:8" x14ac:dyDescent="0.2">
      <c r="A86" s="47" t="s">
        <v>163</v>
      </c>
      <c r="B86" s="59" t="s">
        <v>38</v>
      </c>
      <c r="C86" s="61" t="s">
        <v>153</v>
      </c>
      <c r="D86" s="50" t="s">
        <v>31</v>
      </c>
      <c r="E86" s="51">
        <v>11</v>
      </c>
      <c r="F86" s="52">
        <v>2182000</v>
      </c>
      <c r="G86" s="30">
        <v>0</v>
      </c>
      <c r="H86" s="30">
        <f t="shared" si="4"/>
        <v>2182000</v>
      </c>
    </row>
    <row r="87" spans="1:8" x14ac:dyDescent="0.2">
      <c r="A87" s="47" t="s">
        <v>164</v>
      </c>
      <c r="B87" s="59" t="s">
        <v>40</v>
      </c>
      <c r="C87" s="49" t="s">
        <v>154</v>
      </c>
      <c r="D87" s="50" t="s">
        <v>31</v>
      </c>
      <c r="E87" s="51">
        <v>11</v>
      </c>
      <c r="F87" s="52">
        <v>4368000</v>
      </c>
      <c r="G87" s="30">
        <v>0</v>
      </c>
      <c r="H87" s="30">
        <f t="shared" si="4"/>
        <v>4368000</v>
      </c>
    </row>
    <row r="88" spans="1:8" ht="15" x14ac:dyDescent="0.25">
      <c r="A88" s="62"/>
      <c r="B88" s="54" t="s">
        <v>42</v>
      </c>
      <c r="C88" s="55" t="s">
        <v>43</v>
      </c>
      <c r="D88" s="50"/>
      <c r="E88" s="51"/>
      <c r="F88" s="58">
        <f>SUM(F89:F91)</f>
        <v>1423000</v>
      </c>
      <c r="G88" s="58">
        <f t="shared" ref="G88:H88" si="18">SUM(G89:G91)</f>
        <v>0</v>
      </c>
      <c r="H88" s="58">
        <f t="shared" si="18"/>
        <v>1423000</v>
      </c>
    </row>
    <row r="89" spans="1:8" x14ac:dyDescent="0.2">
      <c r="A89" s="47" t="s">
        <v>165</v>
      </c>
      <c r="B89" s="48" t="s">
        <v>109</v>
      </c>
      <c r="C89" s="49" t="s">
        <v>110</v>
      </c>
      <c r="D89" s="50" t="s">
        <v>31</v>
      </c>
      <c r="E89" s="51">
        <v>11</v>
      </c>
      <c r="F89" s="52">
        <v>200000</v>
      </c>
      <c r="G89" s="30">
        <v>0</v>
      </c>
      <c r="H89" s="30">
        <f t="shared" si="4"/>
        <v>200000</v>
      </c>
    </row>
    <row r="90" spans="1:8" ht="15" customHeight="1" x14ac:dyDescent="0.2">
      <c r="A90" s="47" t="s">
        <v>166</v>
      </c>
      <c r="B90" s="48" t="s">
        <v>45</v>
      </c>
      <c r="C90" s="49" t="s">
        <v>155</v>
      </c>
      <c r="D90" s="50" t="s">
        <v>31</v>
      </c>
      <c r="E90" s="51">
        <v>11</v>
      </c>
      <c r="F90" s="52">
        <v>1140000</v>
      </c>
      <c r="G90" s="30">
        <v>0</v>
      </c>
      <c r="H90" s="30">
        <f t="shared" si="4"/>
        <v>1140000</v>
      </c>
    </row>
    <row r="91" spans="1:8" x14ac:dyDescent="0.2">
      <c r="A91" s="47" t="s">
        <v>167</v>
      </c>
      <c r="B91" s="48" t="s">
        <v>47</v>
      </c>
      <c r="C91" s="49" t="s">
        <v>48</v>
      </c>
      <c r="D91" s="50" t="s">
        <v>31</v>
      </c>
      <c r="E91" s="51">
        <v>11</v>
      </c>
      <c r="F91" s="52">
        <v>83000</v>
      </c>
      <c r="G91" s="30">
        <v>0</v>
      </c>
      <c r="H91" s="30">
        <f t="shared" si="4"/>
        <v>83000</v>
      </c>
    </row>
    <row r="92" spans="1:8" ht="15" x14ac:dyDescent="0.25">
      <c r="A92" s="62"/>
      <c r="B92" s="54" t="s">
        <v>49</v>
      </c>
      <c r="C92" s="55" t="s">
        <v>50</v>
      </c>
      <c r="D92" s="56"/>
      <c r="E92" s="57"/>
      <c r="F92" s="58">
        <f>SUM(F93:F98)</f>
        <v>1711000</v>
      </c>
      <c r="G92" s="58">
        <f t="shared" ref="G92:H92" si="19">SUM(G93:G98)</f>
        <v>110000</v>
      </c>
      <c r="H92" s="58">
        <f t="shared" si="19"/>
        <v>1821000</v>
      </c>
    </row>
    <row r="93" spans="1:8" x14ac:dyDescent="0.2">
      <c r="A93" s="47" t="s">
        <v>168</v>
      </c>
      <c r="B93" s="48" t="s">
        <v>52</v>
      </c>
      <c r="C93" s="49" t="s">
        <v>53</v>
      </c>
      <c r="D93" s="50" t="s">
        <v>31</v>
      </c>
      <c r="E93" s="51">
        <v>11</v>
      </c>
      <c r="F93" s="52">
        <v>158000</v>
      </c>
      <c r="G93" s="30">
        <v>0</v>
      </c>
      <c r="H93" s="30">
        <f t="shared" si="4"/>
        <v>158000</v>
      </c>
    </row>
    <row r="94" spans="1:8" x14ac:dyDescent="0.2">
      <c r="A94" s="47" t="s">
        <v>150</v>
      </c>
      <c r="B94" s="48" t="s">
        <v>55</v>
      </c>
      <c r="C94" s="49" t="s">
        <v>56</v>
      </c>
      <c r="D94" s="50" t="s">
        <v>31</v>
      </c>
      <c r="E94" s="51">
        <v>11</v>
      </c>
      <c r="F94" s="52">
        <v>33000</v>
      </c>
      <c r="G94" s="30">
        <v>0</v>
      </c>
      <c r="H94" s="30">
        <f t="shared" si="4"/>
        <v>33000</v>
      </c>
    </row>
    <row r="95" spans="1:8" x14ac:dyDescent="0.2">
      <c r="A95" s="47" t="s">
        <v>39</v>
      </c>
      <c r="B95" s="48" t="s">
        <v>58</v>
      </c>
      <c r="C95" s="49" t="s">
        <v>59</v>
      </c>
      <c r="D95" s="50" t="s">
        <v>31</v>
      </c>
      <c r="E95" s="51">
        <v>11</v>
      </c>
      <c r="F95" s="52">
        <v>1166000</v>
      </c>
      <c r="G95" s="30">
        <v>0</v>
      </c>
      <c r="H95" s="30">
        <f t="shared" si="4"/>
        <v>1166000</v>
      </c>
    </row>
    <row r="96" spans="1:8" x14ac:dyDescent="0.2">
      <c r="A96" s="47" t="s">
        <v>41</v>
      </c>
      <c r="B96" s="48" t="s">
        <v>61</v>
      </c>
      <c r="C96" s="49" t="s">
        <v>62</v>
      </c>
      <c r="D96" s="50" t="s">
        <v>31</v>
      </c>
      <c r="E96" s="51">
        <v>11</v>
      </c>
      <c r="F96" s="52">
        <v>230000</v>
      </c>
      <c r="G96" s="30">
        <v>60000</v>
      </c>
      <c r="H96" s="30">
        <f t="shared" si="4"/>
        <v>290000</v>
      </c>
    </row>
    <row r="97" spans="1:8" x14ac:dyDescent="0.2">
      <c r="A97" s="47" t="s">
        <v>44</v>
      </c>
      <c r="B97" s="48" t="s">
        <v>64</v>
      </c>
      <c r="C97" s="49" t="s">
        <v>111</v>
      </c>
      <c r="D97" s="50" t="s">
        <v>31</v>
      </c>
      <c r="E97" s="51">
        <v>11</v>
      </c>
      <c r="F97" s="52">
        <v>44000</v>
      </c>
      <c r="G97" s="30">
        <v>20000</v>
      </c>
      <c r="H97" s="30">
        <f t="shared" si="4"/>
        <v>64000</v>
      </c>
    </row>
    <row r="98" spans="1:8" x14ac:dyDescent="0.2">
      <c r="A98" s="47" t="s">
        <v>46</v>
      </c>
      <c r="B98" s="48" t="s">
        <v>66</v>
      </c>
      <c r="C98" s="49" t="s">
        <v>67</v>
      </c>
      <c r="D98" s="50" t="s">
        <v>31</v>
      </c>
      <c r="E98" s="51">
        <v>11</v>
      </c>
      <c r="F98" s="52">
        <v>80000</v>
      </c>
      <c r="G98" s="30">
        <v>30000</v>
      </c>
      <c r="H98" s="30">
        <f t="shared" si="4"/>
        <v>110000</v>
      </c>
    </row>
    <row r="99" spans="1:8" ht="15" x14ac:dyDescent="0.25">
      <c r="A99" s="47"/>
      <c r="B99" s="54" t="s">
        <v>68</v>
      </c>
      <c r="C99" s="55" t="s">
        <v>69</v>
      </c>
      <c r="D99" s="64"/>
      <c r="E99" s="57"/>
      <c r="F99" s="58">
        <f>SUM(F100:F107)</f>
        <v>686000</v>
      </c>
      <c r="G99" s="58">
        <f t="shared" ref="G99:H99" si="20">SUM(G100:G107)</f>
        <v>20000</v>
      </c>
      <c r="H99" s="58">
        <f t="shared" si="20"/>
        <v>706000</v>
      </c>
    </row>
    <row r="100" spans="1:8" x14ac:dyDescent="0.2">
      <c r="A100" s="47" t="s">
        <v>51</v>
      </c>
      <c r="B100" s="48" t="s">
        <v>71</v>
      </c>
      <c r="C100" s="49" t="s">
        <v>169</v>
      </c>
      <c r="D100" s="50" t="s">
        <v>31</v>
      </c>
      <c r="E100" s="51">
        <v>11</v>
      </c>
      <c r="F100" s="52">
        <v>152000</v>
      </c>
      <c r="G100" s="30">
        <v>0</v>
      </c>
      <c r="H100" s="30">
        <f t="shared" si="4"/>
        <v>152000</v>
      </c>
    </row>
    <row r="101" spans="1:8" x14ac:dyDescent="0.2">
      <c r="A101" s="47" t="s">
        <v>54</v>
      </c>
      <c r="B101" s="48" t="s">
        <v>74</v>
      </c>
      <c r="C101" s="49" t="s">
        <v>156</v>
      </c>
      <c r="D101" s="50" t="s">
        <v>31</v>
      </c>
      <c r="E101" s="51">
        <v>11</v>
      </c>
      <c r="F101" s="52">
        <v>165000</v>
      </c>
      <c r="G101" s="30">
        <v>0</v>
      </c>
      <c r="H101" s="30">
        <f t="shared" ref="H101:H112" si="21">SUM(F101+G101)</f>
        <v>165000</v>
      </c>
    </row>
    <row r="102" spans="1:8" x14ac:dyDescent="0.2">
      <c r="A102" s="47" t="s">
        <v>57</v>
      </c>
      <c r="B102" s="59" t="s">
        <v>75</v>
      </c>
      <c r="C102" s="61" t="s">
        <v>76</v>
      </c>
      <c r="D102" s="50" t="s">
        <v>31</v>
      </c>
      <c r="E102" s="51">
        <v>11</v>
      </c>
      <c r="F102" s="52">
        <v>2000</v>
      </c>
      <c r="G102" s="30">
        <v>20000</v>
      </c>
      <c r="H102" s="30">
        <f t="shared" si="21"/>
        <v>22000</v>
      </c>
    </row>
    <row r="103" spans="1:8" x14ac:dyDescent="0.2">
      <c r="A103" s="47" t="s">
        <v>60</v>
      </c>
      <c r="B103" s="59" t="s">
        <v>77</v>
      </c>
      <c r="C103" s="49" t="s">
        <v>78</v>
      </c>
      <c r="D103" s="50" t="s">
        <v>31</v>
      </c>
      <c r="E103" s="51">
        <v>11</v>
      </c>
      <c r="F103" s="52">
        <v>187000</v>
      </c>
      <c r="G103" s="30">
        <v>0</v>
      </c>
      <c r="H103" s="30">
        <f t="shared" si="21"/>
        <v>187000</v>
      </c>
    </row>
    <row r="104" spans="1:8" x14ac:dyDescent="0.2">
      <c r="A104" s="47" t="s">
        <v>63</v>
      </c>
      <c r="B104" s="59" t="s">
        <v>79</v>
      </c>
      <c r="C104" s="49" t="s">
        <v>80</v>
      </c>
      <c r="D104" s="50" t="s">
        <v>31</v>
      </c>
      <c r="E104" s="51">
        <v>11</v>
      </c>
      <c r="F104" s="52">
        <v>24000</v>
      </c>
      <c r="G104" s="30">
        <v>0</v>
      </c>
      <c r="H104" s="30">
        <f t="shared" si="21"/>
        <v>24000</v>
      </c>
    </row>
    <row r="105" spans="1:8" x14ac:dyDescent="0.2">
      <c r="A105" s="47" t="s">
        <v>65</v>
      </c>
      <c r="B105" s="59" t="s">
        <v>81</v>
      </c>
      <c r="C105" s="49" t="s">
        <v>82</v>
      </c>
      <c r="D105" s="50" t="s">
        <v>31</v>
      </c>
      <c r="E105" s="51">
        <v>11</v>
      </c>
      <c r="F105" s="52">
        <v>12000</v>
      </c>
      <c r="G105" s="30">
        <v>0</v>
      </c>
      <c r="H105" s="30">
        <f t="shared" si="21"/>
        <v>12000</v>
      </c>
    </row>
    <row r="106" spans="1:8" x14ac:dyDescent="0.2">
      <c r="A106" s="47"/>
      <c r="B106" s="59"/>
      <c r="C106" s="49"/>
      <c r="D106" s="50"/>
      <c r="E106" s="51"/>
      <c r="F106" s="52"/>
      <c r="G106" s="30"/>
      <c r="H106" s="30"/>
    </row>
    <row r="107" spans="1:8" x14ac:dyDescent="0.2">
      <c r="A107" s="47" t="s">
        <v>70</v>
      </c>
      <c r="B107" s="59" t="s">
        <v>83</v>
      </c>
      <c r="C107" s="49" t="s">
        <v>84</v>
      </c>
      <c r="D107" s="50" t="s">
        <v>31</v>
      </c>
      <c r="E107" s="51">
        <v>11</v>
      </c>
      <c r="F107" s="52">
        <v>144000</v>
      </c>
      <c r="G107" s="30">
        <v>0</v>
      </c>
      <c r="H107" s="30">
        <f t="shared" si="21"/>
        <v>144000</v>
      </c>
    </row>
    <row r="108" spans="1:8" ht="15" x14ac:dyDescent="0.25">
      <c r="A108" s="47"/>
      <c r="B108" s="54" t="s">
        <v>87</v>
      </c>
      <c r="C108" s="55" t="s">
        <v>88</v>
      </c>
      <c r="D108" s="50"/>
      <c r="E108" s="51"/>
      <c r="F108" s="58">
        <f>SUM(F109)</f>
        <v>169000</v>
      </c>
      <c r="G108" s="58">
        <f t="shared" ref="G108:H108" si="22">SUM(G109)</f>
        <v>60000</v>
      </c>
      <c r="H108" s="58">
        <f t="shared" si="22"/>
        <v>229000</v>
      </c>
    </row>
    <row r="109" spans="1:8" x14ac:dyDescent="0.2">
      <c r="A109" s="47" t="s">
        <v>73</v>
      </c>
      <c r="B109" s="48" t="s">
        <v>90</v>
      </c>
      <c r="C109" s="50" t="s">
        <v>91</v>
      </c>
      <c r="D109" s="50" t="s">
        <v>31</v>
      </c>
      <c r="E109" s="51">
        <v>11</v>
      </c>
      <c r="F109" s="52">
        <v>169000</v>
      </c>
      <c r="G109" s="30">
        <v>60000</v>
      </c>
      <c r="H109" s="30">
        <f t="shared" si="21"/>
        <v>229000</v>
      </c>
    </row>
    <row r="110" spans="1:8" ht="15" x14ac:dyDescent="0.25">
      <c r="A110" s="47"/>
      <c r="B110" s="54" t="s">
        <v>112</v>
      </c>
      <c r="C110" s="56" t="s">
        <v>113</v>
      </c>
      <c r="D110" s="56"/>
      <c r="E110" s="57"/>
      <c r="F110" s="58">
        <f>SUM(F111:F112)</f>
        <v>21000</v>
      </c>
      <c r="G110" s="58">
        <f t="shared" ref="G110:H110" si="23">SUM(G111:G112)</f>
        <v>0</v>
      </c>
      <c r="H110" s="58">
        <f t="shared" si="23"/>
        <v>21000</v>
      </c>
    </row>
    <row r="111" spans="1:8" x14ac:dyDescent="0.2">
      <c r="A111" s="47" t="s">
        <v>170</v>
      </c>
      <c r="B111" s="48" t="s">
        <v>114</v>
      </c>
      <c r="C111" s="50" t="s">
        <v>115</v>
      </c>
      <c r="D111" s="50" t="s">
        <v>31</v>
      </c>
      <c r="E111" s="51">
        <v>11</v>
      </c>
      <c r="F111" s="52">
        <v>18000</v>
      </c>
      <c r="G111" s="30">
        <v>0</v>
      </c>
      <c r="H111" s="30">
        <f t="shared" si="21"/>
        <v>18000</v>
      </c>
    </row>
    <row r="112" spans="1:8" x14ac:dyDescent="0.2">
      <c r="A112" s="47" t="s">
        <v>171</v>
      </c>
      <c r="B112" s="48" t="s">
        <v>116</v>
      </c>
      <c r="C112" s="50" t="s">
        <v>117</v>
      </c>
      <c r="D112" s="50" t="s">
        <v>31</v>
      </c>
      <c r="E112" s="51">
        <v>11</v>
      </c>
      <c r="F112" s="52">
        <v>3000</v>
      </c>
      <c r="G112" s="30">
        <v>0</v>
      </c>
      <c r="H112" s="30">
        <f t="shared" si="21"/>
        <v>3000</v>
      </c>
    </row>
    <row r="113" spans="1:8" x14ac:dyDescent="0.2">
      <c r="A113" s="17"/>
      <c r="B113" s="28"/>
      <c r="C113" s="29"/>
      <c r="D113" s="17"/>
      <c r="E113" s="17"/>
      <c r="F113" s="30"/>
      <c r="G113" s="30"/>
      <c r="H113" s="30"/>
    </row>
    <row r="114" spans="1:8" x14ac:dyDescent="0.2">
      <c r="A114" s="31" t="s">
        <v>118</v>
      </c>
      <c r="D114" s="11"/>
      <c r="E114" s="11"/>
      <c r="F114" s="32"/>
      <c r="G114" s="32"/>
      <c r="H114" s="32"/>
    </row>
    <row r="115" spans="1:8" x14ac:dyDescent="0.2">
      <c r="D115" s="11"/>
      <c r="E115" s="11"/>
      <c r="F115" s="32"/>
      <c r="G115" s="33"/>
      <c r="H115" s="33"/>
    </row>
    <row r="116" spans="1:8" ht="15" thickBot="1" x14ac:dyDescent="0.25">
      <c r="A116" s="34" t="s">
        <v>104</v>
      </c>
      <c r="B116" s="35" t="s">
        <v>119</v>
      </c>
      <c r="C116" s="36"/>
      <c r="D116" s="37"/>
      <c r="E116" s="37"/>
      <c r="F116" s="38">
        <f>SUM(F24)</f>
        <v>85196000</v>
      </c>
      <c r="G116" s="38">
        <f>SUM(G24)</f>
        <v>2850000</v>
      </c>
      <c r="H116" s="38">
        <f>SUM(H24)</f>
        <v>88046000</v>
      </c>
    </row>
    <row r="117" spans="1:8" ht="15" thickTop="1" x14ac:dyDescent="0.2">
      <c r="A117" s="8" t="s">
        <v>120</v>
      </c>
      <c r="D117" s="11"/>
      <c r="E117" s="11"/>
      <c r="F117" s="39">
        <f>SUM(F116)</f>
        <v>85196000</v>
      </c>
      <c r="G117" s="39">
        <f>SUM(G116)</f>
        <v>2850000</v>
      </c>
      <c r="H117" s="39">
        <f>SUM(H116)</f>
        <v>88046000</v>
      </c>
    </row>
    <row r="118" spans="1:8" x14ac:dyDescent="0.2">
      <c r="A118" s="40"/>
      <c r="D118" s="11"/>
      <c r="E118" s="11"/>
      <c r="F118" s="39"/>
      <c r="G118" s="39"/>
      <c r="H118" s="39"/>
    </row>
    <row r="119" spans="1:8" ht="15" thickBot="1" x14ac:dyDescent="0.25">
      <c r="A119" s="34" t="s">
        <v>31</v>
      </c>
      <c r="B119" s="35" t="s">
        <v>121</v>
      </c>
      <c r="C119" s="36"/>
      <c r="D119" s="37"/>
      <c r="E119" s="37"/>
      <c r="F119" s="38">
        <f>SUM(F24)</f>
        <v>85196000</v>
      </c>
      <c r="G119" s="38">
        <f>SUM(G24)</f>
        <v>2850000</v>
      </c>
      <c r="H119" s="38">
        <f>SUM(H117)</f>
        <v>88046000</v>
      </c>
    </row>
    <row r="120" spans="1:8" ht="15" thickTop="1" x14ac:dyDescent="0.2">
      <c r="A120" s="8" t="s">
        <v>120</v>
      </c>
      <c r="D120" s="11"/>
      <c r="E120" s="11"/>
      <c r="F120" s="39">
        <f>SUM(F119)</f>
        <v>85196000</v>
      </c>
      <c r="G120" s="39">
        <f t="shared" ref="G120:H120" si="24">SUM(G119)</f>
        <v>2850000</v>
      </c>
      <c r="H120" s="39">
        <f t="shared" si="24"/>
        <v>88046000</v>
      </c>
    </row>
    <row r="121" spans="1:8" x14ac:dyDescent="0.2">
      <c r="A121" s="8"/>
      <c r="D121" s="11"/>
      <c r="E121" s="11"/>
      <c r="F121" s="39"/>
      <c r="G121" s="39"/>
      <c r="H121" s="39"/>
    </row>
    <row r="122" spans="1:8" x14ac:dyDescent="0.2">
      <c r="A122" s="8"/>
      <c r="D122" s="11"/>
      <c r="E122" s="11"/>
      <c r="F122" s="39"/>
      <c r="G122" s="39"/>
      <c r="H122" s="39"/>
    </row>
    <row r="123" spans="1:8" x14ac:dyDescent="0.2">
      <c r="A123" s="8"/>
      <c r="D123" s="11"/>
      <c r="E123" s="11"/>
      <c r="F123" s="39"/>
      <c r="G123" s="39"/>
      <c r="H123" s="39"/>
    </row>
    <row r="124" spans="1:8" x14ac:dyDescent="0.2">
      <c r="A124" s="8"/>
      <c r="D124" s="11"/>
      <c r="E124" s="11"/>
      <c r="F124" s="39"/>
      <c r="G124" s="39"/>
      <c r="H124" s="39"/>
    </row>
    <row r="125" spans="1:8" x14ac:dyDescent="0.2">
      <c r="A125" s="8"/>
      <c r="D125" s="11"/>
      <c r="E125" s="11"/>
      <c r="F125" s="32"/>
      <c r="G125" s="32"/>
      <c r="H125" s="32"/>
    </row>
    <row r="126" spans="1:8" x14ac:dyDescent="0.2">
      <c r="A126" s="8"/>
      <c r="D126" s="11"/>
      <c r="E126" s="11"/>
      <c r="F126" s="32"/>
      <c r="G126" s="32"/>
      <c r="H126" s="32"/>
    </row>
    <row r="127" spans="1:8" x14ac:dyDescent="0.2">
      <c r="A127" s="40"/>
      <c r="D127" s="11"/>
      <c r="E127" s="11"/>
      <c r="F127" s="6"/>
      <c r="G127" s="80" t="s">
        <v>176</v>
      </c>
      <c r="H127" s="80"/>
    </row>
    <row r="128" spans="1:8" x14ac:dyDescent="0.2">
      <c r="A128" s="40"/>
      <c r="D128" s="11"/>
      <c r="E128" s="11"/>
      <c r="F128" s="6"/>
      <c r="H128" s="1"/>
    </row>
    <row r="129" spans="1:8" ht="12.75" customHeight="1" x14ac:dyDescent="0.2">
      <c r="A129" s="40"/>
      <c r="D129" s="11"/>
      <c r="E129" s="11"/>
      <c r="F129" s="6"/>
      <c r="G129" s="80" t="s">
        <v>122</v>
      </c>
      <c r="H129" s="80"/>
    </row>
    <row r="130" spans="1:8" ht="12.75" customHeight="1" x14ac:dyDescent="0.2">
      <c r="A130" s="40"/>
      <c r="D130" s="11"/>
      <c r="E130" s="11"/>
      <c r="H130" s="6"/>
    </row>
    <row r="131" spans="1:8" ht="12.75" customHeight="1" x14ac:dyDescent="0.2">
      <c r="A131" s="40"/>
      <c r="D131" s="11"/>
      <c r="E131" s="11"/>
      <c r="F131" s="32"/>
      <c r="G131" s="6"/>
      <c r="H131" s="33"/>
    </row>
    <row r="132" spans="1:8" ht="12.75" customHeight="1" x14ac:dyDescent="0.2">
      <c r="F132" s="32"/>
      <c r="G132" s="6"/>
    </row>
    <row r="133" spans="1:8" ht="12.75" customHeight="1" x14ac:dyDescent="0.2">
      <c r="F133" s="32"/>
      <c r="G133" s="6"/>
    </row>
    <row r="134" spans="1:8" ht="12.75" customHeight="1" x14ac:dyDescent="0.2">
      <c r="F134" s="41"/>
      <c r="G134" s="41"/>
      <c r="H134" s="41"/>
    </row>
    <row r="135" spans="1:8" ht="12.75" customHeight="1" x14ac:dyDescent="0.2">
      <c r="C135" s="42"/>
      <c r="F135" s="41"/>
    </row>
    <row r="136" spans="1:8" ht="12.75" customHeight="1" x14ac:dyDescent="0.2"/>
    <row r="137" spans="1:8" ht="12.75" customHeight="1" x14ac:dyDescent="0.2"/>
    <row r="138" spans="1:8" ht="12.75" customHeight="1" x14ac:dyDescent="0.2">
      <c r="F138" s="43"/>
      <c r="G138" s="43"/>
      <c r="H138" s="43"/>
    </row>
    <row r="139" spans="1:8" ht="12.75" customHeight="1" x14ac:dyDescent="0.2"/>
    <row r="140" spans="1:8" ht="12.75" customHeight="1" x14ac:dyDescent="0.2"/>
  </sheetData>
  <mergeCells count="16">
    <mergeCell ref="A18:H18"/>
    <mergeCell ref="G20:G21"/>
    <mergeCell ref="H20:H21"/>
    <mergeCell ref="B20:B21"/>
    <mergeCell ref="C20:C21"/>
    <mergeCell ref="F20:F21"/>
    <mergeCell ref="A10:H10"/>
    <mergeCell ref="A11:H11"/>
    <mergeCell ref="A12:H12"/>
    <mergeCell ref="A14:H14"/>
    <mergeCell ref="A16:H16"/>
    <mergeCell ref="G127:H127"/>
    <mergeCell ref="G129:H129"/>
    <mergeCell ref="A28:C28"/>
    <mergeCell ref="A29:C29"/>
    <mergeCell ref="A79:C79"/>
  </mergeCells>
  <pageMargins left="0.19685039370078741" right="0.19685039370078741" top="0.39370078740157483" bottom="0" header="0" footer="0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vatrogasci</vt:lpstr>
      <vt:lpstr>vatrogasci!Ispis_naslova</vt:lpstr>
      <vt:lpstr>vatrogasci!Podrucje_ispisa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Puhalović</dc:creator>
  <cp:lastModifiedBy>Blaženka Divković</cp:lastModifiedBy>
  <cp:lastPrinted>2020-11-12T12:02:48Z</cp:lastPrinted>
  <dcterms:created xsi:type="dcterms:W3CDTF">2014-12-30T09:14:39Z</dcterms:created>
  <dcterms:modified xsi:type="dcterms:W3CDTF">2021-01-29T08:49:38Z</dcterms:modified>
</cp:coreProperties>
</file>